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activeTab="1"/>
  </bookViews>
  <sheets>
    <sheet name="附件1" sheetId="8" r:id="rId1"/>
    <sheet name="附件2" sheetId="6" r:id="rId2"/>
    <sheet name="附件3" sheetId="9" r:id="rId3"/>
    <sheet name="附件4" sheetId="10" r:id="rId4"/>
  </sheets>
  <definedNames>
    <definedName name="_xlnm._FilterDatabase" localSheetId="1" hidden="1">附件2!$A$4:$AA$20</definedName>
    <definedName name="_xlnm.Print_Titles" localSheetId="1">附件2!$3:$4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<sst xmlns="http://schemas.openxmlformats.org/spreadsheetml/2006/main" count="369" uniqueCount="237">
  <si>
    <t>附件1</t>
  </si>
  <si>
    <r>
      <rPr>
        <b/>
        <sz val="18"/>
        <rFont val="仿宋"/>
        <charset val="134"/>
      </rPr>
      <t>西藏自治区林芝市</t>
    </r>
    <r>
      <rPr>
        <b/>
        <sz val="18"/>
        <rFont val="宋体"/>
        <charset val="134"/>
      </rPr>
      <t>巴宜区</t>
    </r>
    <r>
      <rPr>
        <b/>
        <sz val="18"/>
        <rFont val="仿宋"/>
        <charset val="134"/>
      </rPr>
      <t>2025年第一批脱贫县财政衔接推进乡村振兴补助资金情况表</t>
    </r>
  </si>
  <si>
    <t>单位：万元</t>
  </si>
  <si>
    <t>序号</t>
  </si>
  <si>
    <t xml:space="preserve"> 项目名称</t>
  </si>
  <si>
    <t>中央文号</t>
  </si>
  <si>
    <t>金额</t>
  </si>
  <si>
    <t>自治区下达文号</t>
  </si>
  <si>
    <t>实际下达金额</t>
  </si>
  <si>
    <t>其中</t>
  </si>
  <si>
    <t>指标文号</t>
  </si>
  <si>
    <t>小计</t>
  </si>
  <si>
    <t>备注</t>
  </si>
  <si>
    <t>实际统筹整合规模</t>
  </si>
  <si>
    <t>资金合计</t>
  </si>
  <si>
    <t>纳入统筹整合总规模</t>
  </si>
  <si>
    <t>一、中央资金小计</t>
  </si>
  <si>
    <t xml:space="preserve">     其中：实际统筹整合总规模</t>
  </si>
  <si>
    <t>衔接推进乡村振兴补助资金</t>
  </si>
  <si>
    <t>A、巩固拓展脱贫攻坚成果和乡村振兴</t>
  </si>
  <si>
    <t>B、少数民族发展资金</t>
  </si>
  <si>
    <t>C、以工代赈资金</t>
  </si>
  <si>
    <t>D、欠发达国有农场巩固提升</t>
  </si>
  <si>
    <t>E、欠发达国有林场巩固提升</t>
  </si>
  <si>
    <t>水利发展资金总规模</t>
  </si>
  <si>
    <t>其中：实际纳入统筹整合部分</t>
  </si>
  <si>
    <t>农业生产发展资金</t>
  </si>
  <si>
    <t>总规模(A,包含该项资金的全部支出方向)</t>
  </si>
  <si>
    <t>其中（B）:</t>
  </si>
  <si>
    <t>★耕地地力保护补贴(B1)</t>
  </si>
  <si>
    <t>★农机购置补贴(B2)</t>
  </si>
  <si>
    <t>★支持适度规模经营(B3)</t>
  </si>
  <si>
    <t>★有机肥替代(B4)</t>
  </si>
  <si>
    <t>★农机深耕深松(B5)</t>
  </si>
  <si>
    <t>★产业兴村强县示范行动(B6)</t>
  </si>
  <si>
    <t>★畜禽粪污综合利用(B7)</t>
  </si>
  <si>
    <t>★现代农业产业园(B8)</t>
  </si>
  <si>
    <t>★耕地休耕(B9)</t>
  </si>
  <si>
    <t>扣除B后的资金规模（C=A-B）</t>
  </si>
  <si>
    <t>林业改革发展资金</t>
  </si>
  <si>
    <t>其中（B）：森林资源管护及相关试点资金</t>
  </si>
  <si>
    <t>农田建设补助资金总规模</t>
  </si>
  <si>
    <t>农村综合改革转移支付总规模</t>
  </si>
  <si>
    <t>纳入整合资金总规模</t>
  </si>
  <si>
    <t>林业生态保护恢复资金总规模（草原生态修复治理补助资金部分）</t>
  </si>
  <si>
    <t>其中：草原生态修复治理补助资金部分</t>
  </si>
  <si>
    <t>农村环境整治资金总规模</t>
  </si>
  <si>
    <t>车辆购置税收入补助地方用于一般公路建设项目资金总规模（支持农村公路部分）</t>
  </si>
  <si>
    <t>农村危房改造补助资金总规模（农村危房改造部分）</t>
  </si>
  <si>
    <t>中央专项彩票公益金支持扶贫资金</t>
  </si>
  <si>
    <t>产粮大县奖励资金总规模</t>
  </si>
  <si>
    <t>生猪（牛羊）调出大县奖励资金</t>
  </si>
  <si>
    <t>农业资源及生态保护补助资金总规模（对农民的直接补贴除外）</t>
  </si>
  <si>
    <t>服务业发展专项资金（支持新农村现代流通服务网络工程部分）</t>
  </si>
  <si>
    <t>旅游发展基金总规模</t>
  </si>
  <si>
    <t>中央预算内投资用于“三农”建设部分（不包括重大引调水工程、重点水源工程、江河湖泊治理骨干重大工程、跨界河流开发治理工程、新建大型灌区、大中型灌区续建配套和节水改造、大中型病险水库水闸除险加固、生态建设方面的支出）</t>
  </si>
  <si>
    <t>预算内投资小计</t>
  </si>
  <si>
    <t>⑴农村扶贫公路中央基建投资</t>
  </si>
  <si>
    <t>⑵重大水利工程专项中央基建投资</t>
  </si>
  <si>
    <t>⑶农村电网改造升级工程中央基建投资</t>
  </si>
  <si>
    <t>⑷以工代赈示范工程中央基建投资</t>
  </si>
  <si>
    <t>⑸农村饮水安全巩固提升工程中央基建投资</t>
  </si>
  <si>
    <t>⑹动植物保护能力提升工程林业有害生物防治能力建设项目中央基建投资</t>
  </si>
  <si>
    <t>⑺农业可持续发展专项（畜禽粪污资源化利用整县推进项目）中央基建投资</t>
  </si>
  <si>
    <t>⑻农业生产发展专项中央基建投资</t>
  </si>
  <si>
    <t>⑼农村人居环境整治专项中央基建投资</t>
  </si>
  <si>
    <t>⑽水生态治理、中小河流治理等其他水利工程中央基建投资</t>
  </si>
  <si>
    <t>⑾现代农业支撑体系专项中央基建投资</t>
  </si>
  <si>
    <t>⑿中小河流治理工程中央基投资</t>
  </si>
  <si>
    <t>⒀全国新增千亿斤粮食生产能力规划田间工程中央基建投资</t>
  </si>
  <si>
    <t>⒁规模化大型沼气工程中央基建投资</t>
  </si>
  <si>
    <t>⒂退牧还草中央基建投资</t>
  </si>
  <si>
    <t>⒃水文基础设施中央基建投资</t>
  </si>
  <si>
    <t>⒄种养业循环一体化项目中央基建投资</t>
  </si>
  <si>
    <t>⒅重点区域排涝能力建设中央基建投资</t>
  </si>
  <si>
    <t>⒆中央预算内投资用于“三农”建设的其他资金（属于整合范围但未在⑴-⒅列明的资金）</t>
  </si>
  <si>
    <t>二、自治区资金小计</t>
  </si>
  <si>
    <t>其中：纳入统筹整合总规模</t>
  </si>
  <si>
    <t xml:space="preserve">      实际统筹整合总规模</t>
  </si>
  <si>
    <t>农业生产发展金总规模（含农牧民技能培训）</t>
  </si>
  <si>
    <t>林业改革发展资金总规模（含防沙治沙、重点区域造林）</t>
  </si>
  <si>
    <t>自治区彩票公益金支持扶贫开发（纳入统筹整合部分）</t>
  </si>
  <si>
    <t>农业资源及生态环境保护补助资金总规模</t>
  </si>
  <si>
    <t>旅游发展资金（纳入统筹整合部分）</t>
  </si>
  <si>
    <t>自治区强基惠民经费（纳入统筹整合部分）</t>
  </si>
  <si>
    <t>应用技术研究与开发专项资金（原农科三费）（纳入统筹整合部分）</t>
  </si>
  <si>
    <t>三、市级资金小计</t>
  </si>
  <si>
    <t>产业发展资金</t>
  </si>
  <si>
    <t>四、县（区）资金小计</t>
  </si>
  <si>
    <t>专项资金名称及总规模</t>
  </si>
  <si>
    <t>巴宜区2025年脱贫县第二批财政衔接推进乡村振兴补助资金项目明细表</t>
  </si>
  <si>
    <t>县（区)、乡（镇）名称</t>
  </si>
  <si>
    <t>项目名称</t>
  </si>
  <si>
    <t>建设地点（所在乡村名）</t>
  </si>
  <si>
    <t>项目建设内容</t>
  </si>
  <si>
    <t>项目性质      （新建或续建）</t>
  </si>
  <si>
    <t>项目主管部门</t>
  </si>
  <si>
    <t>项目                            责任人及联系电话</t>
  </si>
  <si>
    <t>项目                                开工时间</t>
  </si>
  <si>
    <t>预计                                   竣工时间</t>
  </si>
  <si>
    <t>财政衔接推进乡村振兴补助资金来源及金额</t>
  </si>
  <si>
    <t>投资计划(万元)</t>
  </si>
  <si>
    <t>项目预计年均实现收益                           （万元）</t>
  </si>
  <si>
    <t>项目受益群众户                        (户)</t>
  </si>
  <si>
    <t>项目受益群众人数                       (人)</t>
  </si>
  <si>
    <t>资金来源名称</t>
  </si>
  <si>
    <t>金额(万元)</t>
  </si>
  <si>
    <t>总投资</t>
  </si>
  <si>
    <t>中央财政衔接推进乡村振兴补助资金</t>
  </si>
  <si>
    <t>自治区财政                 衔接推进乡村振兴补助资金</t>
  </si>
  <si>
    <t>地（市）财政衔接推进乡村振兴补助资金</t>
  </si>
  <si>
    <t>县（区）财政衔接推进乡村振兴补助资金</t>
  </si>
  <si>
    <t>援藏                     资金</t>
  </si>
  <si>
    <t>银行                             贷款</t>
  </si>
  <si>
    <t>项目单位自筹</t>
  </si>
  <si>
    <t>其他                  资金                （含整合资金）</t>
  </si>
  <si>
    <t>受益脱贫户数（含监测对象）</t>
  </si>
  <si>
    <t>受益脱贫人数（含监测对象）</t>
  </si>
  <si>
    <t>行次</t>
  </si>
  <si>
    <t>合计</t>
  </si>
  <si>
    <t>巴宜区</t>
  </si>
  <si>
    <t>（一）乡村特色产业类（含产业基础设施配套类）</t>
  </si>
  <si>
    <t>巴宜区林下资源发展项目</t>
  </si>
  <si>
    <r>
      <rPr>
        <sz val="12"/>
        <rFont val="宋体"/>
        <charset val="134"/>
      </rPr>
      <t>建设内容：巴宜区林地资源丰富，以林地资源为依托，发展林下资源种植有利于稳定带动当地经济发展、提高当地人口就业率，项目地点位于百巴镇扎地村和增巴村的3级林地，其中扎地村125.56亩，增巴村273.42亩，主要均为种植白肉灵芝（每亩种植白肉灵芝5000包），包括建设小拱棚60000㎡，对398.98亩林地进行地表清理、修枝，配套全自动灌溉系统2套，水罐1560m</t>
    </r>
    <r>
      <rPr>
        <sz val="12"/>
        <rFont val="方正书宋_GBK"/>
        <charset val="134"/>
      </rPr>
      <t>³</t>
    </r>
    <r>
      <rPr>
        <sz val="12"/>
        <rFont val="宋体"/>
        <charset val="134"/>
      </rPr>
      <t>，可移动灌溉设备房6套，砂卵石道路9897㎡，网围栏3559.12㎡以及电气等相关工程，并配套相关设备。同时，加强林芝松茸等林下资源品牌打造，宣传推广“环喜论坛+松茸季”，着力提升林芝林下资源产品影响力。
第三方运营企业：西藏上诚健康产业股份有限公司</t>
    </r>
  </si>
  <si>
    <t>新建</t>
  </si>
  <si>
    <t>巴宜区农业农村局</t>
  </si>
  <si>
    <t>格桑平措
15889049990</t>
  </si>
  <si>
    <t>2025年3月</t>
  </si>
  <si>
    <t>2025年12月</t>
  </si>
  <si>
    <t>中央资金：第一批巩固拓展脱贫攻坚成果和乡村振兴任务资金资金524.51万元，第二批巩固拓展脱贫攻坚成果和乡村振兴任务资金132.59万元。
自治区资金：巩固拓展脱贫攻坚成果和乡村振兴任务资金79万元、少数民族发展资金253万元。
市级资金：巩固拓展脱贫攻坚成果和乡村振兴任务资金68万元。
县级资金：巩固拓展脱贫攻坚成果和乡村振兴任务资金240万元。</t>
  </si>
  <si>
    <t>林芝市巴宜区</t>
  </si>
  <si>
    <t>巴宜区民宿建设项目</t>
  </si>
  <si>
    <t>林芝镇立定村</t>
  </si>
  <si>
    <t>在村内以采购装配式民宿21间，建筑面积3000平方米，占地约4亩，并配套水电路等基础设施。</t>
  </si>
  <si>
    <t>2025年7月</t>
  </si>
  <si>
    <t>中央资金：第二批巩固拓展脱贫攻坚成果和乡村振兴任务资金1300万元</t>
  </si>
  <si>
    <t>嘎吉村苗木基地改造提升项目</t>
  </si>
  <si>
    <t>百巴镇嘎吉村</t>
  </si>
  <si>
    <t>对现有的苗木基地进行现代化改造，包括土地整理，水肥一体化，苗木多功能立架网室防护，有机肥等。</t>
  </si>
  <si>
    <t>百巴镇人民政府</t>
  </si>
  <si>
    <t>王会斌
15208046337</t>
  </si>
  <si>
    <t>自治区资金:自治区绩效奖励资金600万元，第二批。</t>
  </si>
  <si>
    <t>（二）人居环境整治类</t>
  </si>
  <si>
    <t>林芝市巴宜区八一镇加定村人居环境整治项目</t>
  </si>
  <si>
    <t>八一镇公众村加定自然村</t>
  </si>
  <si>
    <t>建设内容：村庄内污水管网1700m、接户管600m、化粪池及污水井；路面修复8800平方米、涵洞一座；路灯20盏，垃圾分类收集站3座等。
管护机制及经费来源：由村集体负责日常管理维护，所需资金从村集体资金或产业收入中支出。</t>
  </si>
  <si>
    <t>中央资金：第一批巩固拓展脱贫攻坚成果和乡村振兴任务资金资金357.82万元，第二批巩固拓展脱贫攻坚成果和乡村振兴任务资金95.6万元
自治区资金:巩固拓展脱贫攻坚成果和乡村振兴任务资金50万元
市级资金：巩固拓展脱贫攻坚成果和乡村振兴任务资金30万元
县级资金：巩固拓展脱贫攻坚成果和乡村振兴任务资金104万元</t>
  </si>
  <si>
    <t>2025年巴宜区人畜分离项目</t>
  </si>
  <si>
    <t>建设内容：对巴宜区内各村人畜分离进行改造，以村民自建的方式实施人畜分离建设。</t>
  </si>
  <si>
    <t>2025年8月</t>
  </si>
  <si>
    <t>自治区资金:第二批巩固拓展脱贫攻坚成果和乡村振兴任务资金200万元</t>
  </si>
  <si>
    <t>（三）小型公益性基础设施类</t>
  </si>
  <si>
    <t>巴宜区2025年农田灌溉水渠维修改造建设项目</t>
  </si>
  <si>
    <t>巴宜区布久乡、百巴镇等</t>
  </si>
  <si>
    <t>建设内容：巴宜区各乡镇部分村存在灌溉水渠破损严重，影响群众对耕地的正常灌溉，导致粮食产业降低，现需对现有破损水渠进行维修改造约20km，规格40cm*60cm。
管护机制及经费来源：由村集体负责日常管理维护，所需资金从村集体资金或产业收入中支出。</t>
  </si>
  <si>
    <t>中央资金：第一批巩固拓展脱贫攻坚成果和乡村振兴任务资金551万元，第二批巩固拓展脱贫攻坚成果和乡村振兴任务资金94万元。
自治区资金:巩固拓展脱贫攻坚成果和乡村振兴任务资金111万元
县级资金：巩固拓展脱贫攻坚成果和乡村振兴任务资金144万元</t>
  </si>
  <si>
    <t>巴宜区百巴镇嘎吉村人饮提升改造项目</t>
  </si>
  <si>
    <t>建设内容：因发生泥石流导致该村原水源地取水困难，存在夏季水质浑浊，冬季水量较小，现需对该村人饮进行提升改造，新建取水口一座，取水主管1100米，村内主管道2000米，入户支管1360米，检查井78座，硬化设施拆除恢复1000m³。
管护机制及经费来源：由村集体负责日常管理维护，所需资金从村集体资金或村庄水费资金中支出。</t>
  </si>
  <si>
    <t>巴宜区水利局</t>
  </si>
  <si>
    <t>拉巴才登
15208046337</t>
  </si>
  <si>
    <t>中央资金：第一批巩固拓展脱贫攻坚成果和乡村振兴任务资金300万元，第二批巩固拓展脱贫攻坚成果和乡村振兴任务资金92万元，
自治区资金:巩固拓展脱贫攻坚成果和乡村振兴任务资金45万元
市级资金：巩固拓展脱贫攻坚成果和乡村振兴任务资金27万元
县级资金：巩固拓展脱贫攻坚成果和乡村振兴任务资金96万元</t>
  </si>
  <si>
    <t>鲁朗镇明吉村基础设施建设项目</t>
  </si>
  <si>
    <t>鲁朗镇明吉村</t>
  </si>
  <si>
    <t>开挖自来水沟渠1200米（含回填），采购1200米110PE管（含安装及配件），修建检查井12座；开挖污水管网1200米（含回填），采购1200米300PE波纹管（含安装及配件），修建检查井40座；新建化粪池200立方1座；采购120三相四线电缆1200米（含安装及穿管），配电柜2套，空开10套，380空开10套；场地平整30000平方米，搬运土方10000立方等</t>
  </si>
  <si>
    <t>鲁朗镇人民政府</t>
  </si>
  <si>
    <t>王晨曦
19889101950</t>
  </si>
  <si>
    <t>自治区资金:自治区绩效奖励资金242.42万元，第二批。</t>
  </si>
  <si>
    <t>(四)宜居宜业和美村庄（整村推进类）</t>
  </si>
  <si>
    <t>八一镇加当嘎村宜居宜业和美村庄建设项目</t>
  </si>
  <si>
    <t>八一镇加当嘎村</t>
  </si>
  <si>
    <t>建设内容：新建农用设施用房26.86平方米，村集体经济用房339.36平方米；打麦场硬化1295平方米，原有棚房拆除190平方米、道路硬化410平方米，室外给排水工程1项，室外电气1项；室外附属工程1项；取水口1座，沉砂池1座，新建水渠3416米。新建饮水管道241米，新建分水口114座，新建农桥14座；村民自建打麦场248.2平方米，设备购置工程1项等
管护机制及经费来源：由村集体负责日常管理维护，所需资金从村集体资金或产业收入中支出。</t>
  </si>
  <si>
    <t>中央资金：第一批巩固拓展脱贫攻坚成果和乡村振兴任务资金300万元，第二批巩固拓展脱贫攻坚成果和乡村振兴任务资金51.81万元，
自治区资金:巩固拓展脱贫攻坚成果和乡村振兴任务资金100万元
县级资金：巩固拓展脱贫攻坚成果和乡村振兴任务资金169万元</t>
  </si>
  <si>
    <t>附件3：</t>
  </si>
  <si>
    <t>西藏自治区林芝市巴宜区2025年第一批脱贫县财政衔接推进乡村振兴补助资金工作示范县统计表</t>
  </si>
  <si>
    <t>填报地（市）：巴宜区农业农村局                                                                                           填报时间：2025年3月07日</t>
  </si>
  <si>
    <t>示范县名</t>
  </si>
  <si>
    <t>基本情况</t>
  </si>
  <si>
    <t>贫困县涉农资金整合情况</t>
  </si>
  <si>
    <t>农村人口数（人）</t>
  </si>
  <si>
    <t>脱贫人口数（人）</t>
  </si>
  <si>
    <t>村数</t>
  </si>
  <si>
    <t>贫困发生率（%）</t>
  </si>
  <si>
    <t>贫困县类别</t>
  </si>
  <si>
    <t>计划脱贫时间（年）</t>
  </si>
  <si>
    <t>出台本年度整合实施方案时间（年）</t>
  </si>
  <si>
    <t>出台资金管理办法时间（年）</t>
  </si>
  <si>
    <t>2024年中央财政资金规模</t>
  </si>
  <si>
    <t>2024年整合范围资金总规模（万元）</t>
  </si>
  <si>
    <t>2025年计划整合新增资金规模（万元）</t>
  </si>
  <si>
    <t>2024年已整合新增规模（万元）</t>
  </si>
  <si>
    <t>中央</t>
  </si>
  <si>
    <t>自治区级</t>
  </si>
  <si>
    <t>地市级</t>
  </si>
  <si>
    <t>县级</t>
  </si>
  <si>
    <t>国定贫困县</t>
  </si>
  <si>
    <t>附件4：</t>
  </si>
  <si>
    <t>林芝市巴宜区2025年第一批脱贫县财政衔接推进乡村振兴补助资金项目资产后续管理统计表</t>
  </si>
  <si>
    <t>县（区）、乡（镇）名称</t>
  </si>
  <si>
    <t>项目资金总规模（万元）</t>
  </si>
  <si>
    <t>项目资产预估总规模（万元）</t>
  </si>
  <si>
    <t>项目所有权主体</t>
  </si>
  <si>
    <t>项目收益权主体</t>
  </si>
  <si>
    <t>项目经营权主体</t>
  </si>
  <si>
    <t>项目监督权主体</t>
  </si>
  <si>
    <t>项目处置权主体</t>
  </si>
  <si>
    <t xml:space="preserve">     合计</t>
  </si>
  <si>
    <t>百巴镇增巴村、扎地村村民委员会</t>
  </si>
  <si>
    <t>西藏上诚健康产业股份有限公司</t>
  </si>
  <si>
    <t>百巴镇强嘎村</t>
  </si>
  <si>
    <t>强嘎村蛋鸡养殖基地提升改造项目</t>
  </si>
  <si>
    <t>百巴镇强嘎村村民委员会</t>
  </si>
  <si>
    <t>西藏闽豪农业发展有限公司</t>
  </si>
  <si>
    <t>林芝镇卡斯木村</t>
  </si>
  <si>
    <t>卡斯木村民族手工艺配套项目</t>
  </si>
  <si>
    <t>林芝镇卡斯木村村民委员会</t>
  </si>
  <si>
    <t>林芝镇人民政府</t>
  </si>
  <si>
    <t>强嘎村藏猪养殖场建设项目</t>
  </si>
  <si>
    <t>林芝萨亟布实业有限公司</t>
  </si>
  <si>
    <t>巴宜区米瑞乡通麦村青岗林藏香猪养殖农牧民专业合作社</t>
  </si>
  <si>
    <t>八一镇永久村</t>
  </si>
  <si>
    <t>百巴镇嘎吉村民宿旅游建设项目</t>
  </si>
  <si>
    <t>百巴镇嘎吉村村民委员会</t>
  </si>
  <si>
    <t>八一镇加乃村</t>
  </si>
  <si>
    <t>巴宜区八一镇加乃村藏药材种植项目</t>
  </si>
  <si>
    <t>八一镇加乃村村民委员会</t>
  </si>
  <si>
    <t>西藏荣源生态农业科技发展有限公司</t>
  </si>
  <si>
    <t>林芝镇真巴村</t>
  </si>
  <si>
    <t>林芝镇真巴村娟姗奶牛到户养殖项目</t>
  </si>
  <si>
    <t>林芝镇真巴村村民委员会</t>
  </si>
  <si>
    <t>经开区</t>
  </si>
  <si>
    <t>林芝市巴宜区苹果冷链分选采购及品牌推广项目</t>
  </si>
  <si>
    <t>巴宜区人民政府</t>
  </si>
  <si>
    <t>娟姗奶牛繁育推广基地建设项目</t>
  </si>
  <si>
    <t>林芝市乡村发展投资有限责任公司</t>
  </si>
  <si>
    <t>百巴镇增巴村</t>
  </si>
  <si>
    <t>百巴镇增巴村高原苹果苗木基地基础设施配套项目</t>
  </si>
  <si>
    <t>百巴镇增巴村村民委员会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</si>
</sst>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yyyy&quot;年&quot;m&quot;月&quot;d&quot;日&quot;;@"/>
    <numFmt numFmtId="179" formatCode="#,##0.00_);[Red]\(#,##0.00\)"/>
  </numFmts>
  <fonts count="58">
    <font>
      <sz val="11"/>
      <name val="宋体"/>
      <charset val="134"/>
    </font>
    <font>
      <sz val="11"/>
      <color indexed="8"/>
      <name val="宋体"/>
      <charset val="134"/>
    </font>
    <font>
      <sz val="14"/>
      <color indexed="8"/>
      <name val="黑体"/>
      <charset val="134"/>
    </font>
    <font>
      <b/>
      <sz val="10"/>
      <name val="仿宋_GB2312"/>
      <charset val="134"/>
    </font>
    <font>
      <sz val="10"/>
      <name val="仿宋_GB2312"/>
      <charset val="134"/>
    </font>
    <font>
      <b/>
      <sz val="14"/>
      <name val="宋体"/>
      <charset val="134"/>
      <scheme val="minor"/>
    </font>
    <font>
      <sz val="20"/>
      <name val="宋体"/>
      <charset val="134"/>
      <scheme val="minor"/>
    </font>
    <font>
      <b/>
      <sz val="18"/>
      <name val="华文中宋"/>
      <charset val="134"/>
    </font>
    <font>
      <sz val="10"/>
      <name val="楷体"/>
      <charset val="134"/>
    </font>
    <font>
      <sz val="10"/>
      <name val="仿宋"/>
      <charset val="134"/>
    </font>
    <font>
      <sz val="12"/>
      <name val="仿宋"/>
      <charset val="134"/>
    </font>
    <font>
      <sz val="12"/>
      <name val="宋体"/>
      <charset val="134"/>
    </font>
    <font>
      <sz val="16"/>
      <name val="宋体"/>
      <charset val="134"/>
    </font>
    <font>
      <sz val="16"/>
      <name val="宋体"/>
      <charset val="134"/>
      <scheme val="minor"/>
    </font>
    <font>
      <sz val="14"/>
      <name val="宋体"/>
      <charset val="134"/>
      <scheme val="minor"/>
    </font>
    <font>
      <b/>
      <sz val="14"/>
      <color rgb="FFFF0000"/>
      <name val="宋体"/>
      <charset val="134"/>
      <scheme val="minor"/>
    </font>
    <font>
      <sz val="18"/>
      <name val="宋体"/>
      <charset val="134"/>
      <scheme val="minor"/>
    </font>
    <font>
      <sz val="11"/>
      <name val="宋体"/>
      <charset val="134"/>
      <scheme val="minor"/>
    </font>
    <font>
      <sz val="36"/>
      <name val="方正小标宋简体"/>
      <charset val="134"/>
    </font>
    <font>
      <sz val="18"/>
      <name val="Times New Roman"/>
      <charset val="0"/>
    </font>
    <font>
      <sz val="36"/>
      <name val="Times New Roman"/>
      <charset val="0"/>
    </font>
    <font>
      <b/>
      <sz val="11"/>
      <name val="宋体"/>
      <charset val="134"/>
    </font>
    <font>
      <b/>
      <sz val="16"/>
      <name val="宋体"/>
      <charset val="134"/>
    </font>
    <font>
      <b/>
      <sz val="16"/>
      <name val="宋体"/>
      <charset val="134"/>
      <scheme val="minor"/>
    </font>
    <font>
      <sz val="14"/>
      <color rgb="FFFF0000"/>
      <name val="宋体"/>
      <charset val="134"/>
      <scheme val="minor"/>
    </font>
    <font>
      <b/>
      <sz val="20"/>
      <color theme="1"/>
      <name val="宋体"/>
      <charset val="134"/>
      <scheme val="minor"/>
    </font>
    <font>
      <sz val="10"/>
      <color theme="1"/>
      <name val="仿宋"/>
      <charset val="134"/>
    </font>
    <font>
      <b/>
      <sz val="18"/>
      <name val="仿宋"/>
      <charset val="134"/>
    </font>
    <font>
      <b/>
      <sz val="10"/>
      <name val="仿宋"/>
      <charset val="134"/>
    </font>
    <font>
      <sz val="10"/>
      <color indexed="8"/>
      <name val="仿宋"/>
      <charset val="134"/>
    </font>
    <font>
      <sz val="12"/>
      <color theme="1"/>
      <name val="仿宋_GB2312"/>
      <charset val="134"/>
    </font>
    <font>
      <b/>
      <sz val="10"/>
      <color indexed="8"/>
      <name val="仿宋"/>
      <charset val="134"/>
    </font>
    <font>
      <sz val="10"/>
      <color rgb="FFFF0000"/>
      <name val="仿宋"/>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rgb="FF000000"/>
      <name val="宋体"/>
      <charset val="134"/>
    </font>
    <font>
      <sz val="11"/>
      <color indexed="63"/>
      <name val="宋体"/>
      <charset val="134"/>
    </font>
    <font>
      <sz val="9"/>
      <name val="宋体"/>
      <charset val="134"/>
    </font>
    <font>
      <sz val="12"/>
      <name val="方正书宋_GBK"/>
      <charset val="134"/>
    </font>
    <font>
      <b/>
      <sz val="1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pplyProtection="0">
      <alignment vertical="center"/>
    </xf>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3" borderId="16"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7" applyNumberFormat="0" applyFill="0" applyAlignment="0" applyProtection="0">
      <alignment vertical="center"/>
    </xf>
    <xf numFmtId="0" fontId="40" fillId="0" borderId="17" applyNumberFormat="0" applyFill="0" applyAlignment="0" applyProtection="0">
      <alignment vertical="center"/>
    </xf>
    <xf numFmtId="0" fontId="41" fillId="0" borderId="18" applyNumberFormat="0" applyFill="0" applyAlignment="0" applyProtection="0">
      <alignment vertical="center"/>
    </xf>
    <xf numFmtId="0" fontId="41" fillId="0" borderId="0" applyNumberFormat="0" applyFill="0" applyBorder="0" applyAlignment="0" applyProtection="0">
      <alignment vertical="center"/>
    </xf>
    <xf numFmtId="0" fontId="42" fillId="4" borderId="19" applyNumberFormat="0" applyAlignment="0" applyProtection="0">
      <alignment vertical="center"/>
    </xf>
    <xf numFmtId="0" fontId="43" fillId="5" borderId="20" applyNumberFormat="0" applyAlignment="0" applyProtection="0">
      <alignment vertical="center"/>
    </xf>
    <xf numFmtId="0" fontId="44" fillId="5" borderId="19" applyNumberFormat="0" applyAlignment="0" applyProtection="0">
      <alignment vertical="center"/>
    </xf>
    <xf numFmtId="0" fontId="45" fillId="6" borderId="21" applyNumberFormat="0" applyAlignment="0" applyProtection="0">
      <alignment vertical="center"/>
    </xf>
    <xf numFmtId="0" fontId="46" fillId="0" borderId="22" applyNumberFormat="0" applyFill="0" applyAlignment="0" applyProtection="0">
      <alignment vertical="center"/>
    </xf>
    <xf numFmtId="0" fontId="47" fillId="0" borderId="23" applyNumberFormat="0" applyFill="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0" fontId="11" fillId="0" borderId="0"/>
    <xf numFmtId="0" fontId="11" fillId="0" borderId="0">
      <alignment vertical="center"/>
    </xf>
    <xf numFmtId="0" fontId="11" fillId="0" borderId="0" applyProtection="0">
      <alignment vertical="center"/>
    </xf>
    <xf numFmtId="0" fontId="53" fillId="0" borderId="0">
      <protection locked="0"/>
    </xf>
    <xf numFmtId="0" fontId="54" fillId="0" borderId="0">
      <alignment vertical="center"/>
    </xf>
    <xf numFmtId="0" fontId="55" fillId="0" borderId="0">
      <alignment vertical="center"/>
    </xf>
    <xf numFmtId="0" fontId="1" fillId="0" borderId="0">
      <alignment vertical="center"/>
    </xf>
  </cellStyleXfs>
  <cellXfs count="217">
    <xf numFmtId="0" fontId="0" fillId="0" borderId="0" xfId="0" applyProtection="1">
      <alignment vertical="center"/>
    </xf>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3" fillId="0" borderId="2" xfId="0" applyNumberFormat="1" applyFont="1" applyFill="1" applyBorder="1" applyAlignment="1" applyProtection="1">
      <alignment horizontal="left" vertical="center" wrapText="1"/>
    </xf>
    <xf numFmtId="0" fontId="3" fillId="0" borderId="3" xfId="0" applyNumberFormat="1" applyFont="1" applyFill="1" applyBorder="1" applyAlignment="1" applyProtection="1">
      <alignment horizontal="left" vertical="center" wrapText="1"/>
    </xf>
    <xf numFmtId="0" fontId="3"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wrapText="1"/>
    </xf>
    <xf numFmtId="177" fontId="0" fillId="0" borderId="0"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wrapText="1"/>
    </xf>
    <xf numFmtId="0" fontId="8" fillId="0" borderId="1" xfId="0" applyFont="1" applyFill="1" applyBorder="1" applyAlignment="1" applyProtection="1">
      <alignment horizontal="center" vertical="center" wrapText="1"/>
    </xf>
    <xf numFmtId="177" fontId="8"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center" vertical="center" wrapText="1"/>
    </xf>
    <xf numFmtId="177" fontId="9" fillId="0"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xf>
    <xf numFmtId="177" fontId="11" fillId="0" borderId="1" xfId="53" applyNumberFormat="1" applyFont="1" applyFill="1" applyBorder="1" applyAlignment="1">
      <alignment horizontal="center" vertical="center" wrapText="1"/>
    </xf>
    <xf numFmtId="177" fontId="11" fillId="0" borderId="1" xfId="0" applyNumberFormat="1" applyFont="1" applyFill="1" applyBorder="1" applyAlignment="1" applyProtection="1">
      <alignment horizontal="right" vertical="center" wrapText="1"/>
    </xf>
    <xf numFmtId="0" fontId="11" fillId="0" borderId="1"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0" fontId="15" fillId="2" borderId="0" xfId="0" applyFont="1" applyFill="1" applyBorder="1" applyAlignment="1" applyProtection="1">
      <alignment vertical="center"/>
    </xf>
    <xf numFmtId="0" fontId="5" fillId="2" borderId="0" xfId="0" applyFont="1" applyFill="1" applyAlignment="1" applyProtection="1">
      <alignment vertical="center"/>
    </xf>
    <xf numFmtId="0" fontId="16" fillId="2" borderId="0" xfId="0" applyFont="1" applyFill="1" applyBorder="1" applyAlignment="1" applyProtection="1">
      <alignment vertical="center"/>
    </xf>
    <xf numFmtId="0" fontId="16" fillId="2" borderId="0" xfId="0" applyFont="1" applyFill="1" applyAlignment="1" applyProtection="1">
      <alignment vertical="center"/>
    </xf>
    <xf numFmtId="0" fontId="17" fillId="0" borderId="0" xfId="0" applyFont="1" applyFill="1" applyBorder="1" applyAlignment="1" applyProtection="1">
      <alignment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horizontal="left" vertical="center"/>
    </xf>
    <xf numFmtId="176" fontId="17" fillId="0" borderId="0" xfId="0" applyNumberFormat="1" applyFont="1" applyFill="1" applyBorder="1" applyAlignment="1" applyProtection="1">
      <alignment vertical="center"/>
    </xf>
    <xf numFmtId="176" fontId="17" fillId="0" borderId="0" xfId="0" applyNumberFormat="1" applyFont="1" applyFill="1" applyBorder="1" applyAlignment="1" applyProtection="1">
      <alignment horizontal="center" vertical="center"/>
    </xf>
    <xf numFmtId="0" fontId="18" fillId="0" borderId="0" xfId="52" applyNumberFormat="1" applyFont="1" applyFill="1" applyBorder="1" applyAlignment="1" applyProtection="1">
      <alignment horizontal="center" vertical="center" wrapText="1"/>
    </xf>
    <xf numFmtId="0" fontId="19" fillId="0" borderId="0" xfId="52" applyNumberFormat="1" applyFont="1" applyFill="1" applyBorder="1" applyAlignment="1" applyProtection="1">
      <alignment horizontal="center" vertical="center" wrapText="1"/>
    </xf>
    <xf numFmtId="0" fontId="20" fillId="0" borderId="0" xfId="52" applyNumberFormat="1" applyFont="1" applyFill="1" applyBorder="1" applyAlignment="1" applyProtection="1">
      <alignment horizontal="center" vertical="center" wrapText="1"/>
    </xf>
    <xf numFmtId="178" fontId="20" fillId="0" borderId="0" xfId="52" applyNumberFormat="1" applyFont="1" applyFill="1" applyBorder="1" applyAlignment="1" applyProtection="1">
      <alignment horizontal="center" vertical="center" wrapText="1"/>
    </xf>
    <xf numFmtId="178" fontId="20" fillId="0" borderId="0" xfId="52" applyNumberFormat="1" applyFont="1" applyFill="1" applyBorder="1" applyAlignment="1" applyProtection="1">
      <alignment horizontal="left" vertical="center" wrapText="1"/>
    </xf>
    <xf numFmtId="176" fontId="20" fillId="0" borderId="0" xfId="52"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2" fillId="0" borderId="0" xfId="52" applyNumberFormat="1" applyFont="1" applyFill="1" applyBorder="1" applyAlignment="1" applyProtection="1">
      <alignment horizontal="left" vertical="center" wrapText="1"/>
    </xf>
    <xf numFmtId="0" fontId="22" fillId="0" borderId="0" xfId="52" applyNumberFormat="1" applyFont="1" applyFill="1" applyBorder="1" applyAlignment="1" applyProtection="1">
      <alignment horizontal="center" vertical="center" wrapText="1"/>
    </xf>
    <xf numFmtId="178" fontId="22" fillId="0" borderId="0" xfId="52" applyNumberFormat="1" applyFont="1" applyFill="1" applyBorder="1" applyAlignment="1" applyProtection="1">
      <alignment horizontal="center" vertical="center" wrapText="1"/>
    </xf>
    <xf numFmtId="0" fontId="12" fillId="0" borderId="0" xfId="52" applyNumberFormat="1" applyFont="1" applyFill="1" applyBorder="1" applyAlignment="1" applyProtection="1">
      <alignment horizontal="left" vertical="center" wrapText="1"/>
    </xf>
    <xf numFmtId="176" fontId="22" fillId="0" borderId="0" xfId="52" applyNumberFormat="1" applyFont="1" applyFill="1" applyBorder="1" applyAlignment="1" applyProtection="1">
      <alignment horizontal="center" vertical="center" wrapText="1"/>
    </xf>
    <xf numFmtId="176" fontId="22" fillId="0" borderId="0" xfId="52" applyNumberFormat="1" applyFont="1" applyFill="1" applyAlignment="1" applyProtection="1">
      <alignment horizontal="right" vertical="center" wrapText="1"/>
    </xf>
    <xf numFmtId="0" fontId="22" fillId="0" borderId="0" xfId="52" applyNumberFormat="1" applyFont="1" applyFill="1" applyAlignment="1" applyProtection="1">
      <alignment horizontal="right" vertical="center" wrapText="1"/>
    </xf>
    <xf numFmtId="0" fontId="23" fillId="0" borderId="1" xfId="52"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178" fontId="23" fillId="0" borderId="1" xfId="52" applyNumberFormat="1" applyFont="1" applyFill="1" applyBorder="1" applyAlignment="1" applyProtection="1">
      <alignment horizontal="center" vertical="center" wrapText="1"/>
    </xf>
    <xf numFmtId="0" fontId="23" fillId="0" borderId="1" xfId="52" applyNumberFormat="1" applyFont="1" applyFill="1" applyBorder="1" applyAlignment="1" applyProtection="1">
      <alignment horizontal="left" vertical="center" wrapText="1"/>
    </xf>
    <xf numFmtId="176" fontId="23" fillId="0" borderId="1" xfId="52" applyNumberFormat="1" applyFont="1" applyFill="1" applyBorder="1" applyAlignment="1" applyProtection="1">
      <alignment horizontal="center" vertical="center" wrapText="1"/>
    </xf>
    <xf numFmtId="0" fontId="5" fillId="0" borderId="1" xfId="52" applyNumberFormat="1" applyFont="1" applyFill="1" applyBorder="1" applyAlignment="1" applyProtection="1">
      <alignment horizontal="center" vertical="center" wrapText="1"/>
    </xf>
    <xf numFmtId="0" fontId="14" fillId="0" borderId="1" xfId="52" applyNumberFormat="1" applyFont="1" applyFill="1" applyBorder="1" applyAlignment="1" applyProtection="1">
      <alignment horizontal="left" vertical="center" wrapText="1"/>
    </xf>
    <xf numFmtId="176" fontId="5" fillId="0" borderId="1" xfId="52"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0" fontId="14" fillId="0" borderId="1" xfId="0" applyNumberFormat="1" applyFont="1" applyFill="1" applyBorder="1" applyAlignment="1" applyProtection="1">
      <alignment horizontal="left" vertical="center" wrapText="1"/>
    </xf>
    <xf numFmtId="0" fontId="15" fillId="2" borderId="1" xfId="0" applyNumberFormat="1"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49" fontId="15" fillId="2" borderId="1" xfId="0" applyNumberFormat="1" applyFont="1" applyFill="1" applyBorder="1" applyAlignment="1" applyProtection="1">
      <alignment horizontal="center" vertical="center" wrapText="1"/>
    </xf>
    <xf numFmtId="49" fontId="24" fillId="2" borderId="1" xfId="0" applyNumberFormat="1" applyFont="1" applyFill="1" applyBorder="1" applyAlignment="1" applyProtection="1">
      <alignment horizontal="center" vertical="center" wrapText="1"/>
    </xf>
    <xf numFmtId="0" fontId="14" fillId="2" borderId="1" xfId="0" applyNumberFormat="1" applyFont="1" applyFill="1" applyBorder="1" applyAlignment="1" applyProtection="1">
      <alignment horizontal="left" vertical="center" wrapText="1"/>
    </xf>
    <xf numFmtId="176" fontId="15" fillId="2" borderId="1"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left" vertical="center" wrapText="1"/>
    </xf>
    <xf numFmtId="0" fontId="14" fillId="2" borderId="1" xfId="0" applyNumberFormat="1" applyFont="1" applyFill="1" applyBorder="1" applyAlignment="1" applyProtection="1">
      <alignment horizontal="center" vertical="center" wrapText="1"/>
    </xf>
    <xf numFmtId="49" fontId="14" fillId="2" borderId="1" xfId="0" applyNumberFormat="1" applyFont="1" applyFill="1" applyBorder="1" applyAlignment="1" applyProtection="1">
      <alignment horizontal="center" vertical="center" wrapText="1"/>
    </xf>
    <xf numFmtId="176" fontId="14" fillId="2" borderId="1" xfId="0" applyNumberFormat="1" applyFont="1" applyFill="1" applyBorder="1" applyAlignment="1" applyProtection="1">
      <alignment horizontal="center" vertical="center" wrapText="1"/>
    </xf>
    <xf numFmtId="176" fontId="5" fillId="2" borderId="1" xfId="0" applyNumberFormat="1" applyFont="1" applyFill="1" applyBorder="1" applyAlignment="1" applyProtection="1">
      <alignment horizontal="center" vertical="center" wrapText="1"/>
    </xf>
    <xf numFmtId="0" fontId="24" fillId="2" borderId="1" xfId="0" applyNumberFormat="1" applyFont="1" applyFill="1" applyBorder="1" applyAlignment="1" applyProtection="1">
      <alignment horizontal="center" vertical="center" wrapText="1"/>
    </xf>
    <xf numFmtId="176" fontId="16" fillId="2" borderId="1" xfId="0" applyNumberFormat="1" applyFont="1" applyFill="1" applyBorder="1" applyAlignment="1" applyProtection="1">
      <alignment horizontal="center" vertical="center" wrapText="1"/>
    </xf>
    <xf numFmtId="176" fontId="11" fillId="2" borderId="1" xfId="0" applyNumberFormat="1" applyFont="1" applyFill="1" applyBorder="1" applyAlignment="1" applyProtection="1">
      <alignment horizontal="center" vertical="center" wrapText="1"/>
    </xf>
    <xf numFmtId="176" fontId="14" fillId="2" borderId="1" xfId="0" applyNumberFormat="1" applyFont="1" applyFill="1" applyBorder="1" applyAlignment="1" applyProtection="1">
      <alignment horizontal="center" vertical="center"/>
    </xf>
    <xf numFmtId="0" fontId="16" fillId="2" borderId="1"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left" vertical="center"/>
    </xf>
    <xf numFmtId="0" fontId="26" fillId="0" borderId="0" xfId="0" applyFont="1" applyFill="1" applyBorder="1" applyAlignment="1" applyProtection="1">
      <alignment vertical="center"/>
    </xf>
    <xf numFmtId="43" fontId="26" fillId="0" borderId="0" xfId="1" applyFont="1" applyFill="1" applyBorder="1" applyAlignment="1" applyProtection="1">
      <alignment horizontal="right" vertical="center"/>
      <protection locked="0"/>
    </xf>
    <xf numFmtId="0" fontId="26" fillId="0" borderId="0" xfId="0" applyFont="1" applyFill="1" applyBorder="1" applyAlignment="1" applyProtection="1">
      <alignment horizontal="right" vertical="center"/>
    </xf>
    <xf numFmtId="0" fontId="27" fillId="0" borderId="0" xfId="50" applyFont="1" applyFill="1" applyBorder="1" applyAlignment="1" applyProtection="1">
      <alignment horizontal="center" vertical="center" wrapText="1"/>
    </xf>
    <xf numFmtId="43" fontId="27" fillId="0" borderId="0" xfId="1" applyFont="1" applyFill="1" applyBorder="1" applyAlignment="1" applyProtection="1">
      <alignment horizontal="center" vertical="center" wrapText="1"/>
      <protection locked="0"/>
    </xf>
    <xf numFmtId="43" fontId="9" fillId="0" borderId="0" xfId="1" applyFont="1" applyFill="1" applyBorder="1" applyAlignment="1" applyProtection="1">
      <alignment horizontal="right" vertical="center"/>
      <protection locked="0"/>
    </xf>
    <xf numFmtId="0" fontId="9" fillId="0" borderId="1" xfId="50" applyFont="1" applyFill="1" applyBorder="1" applyAlignment="1" applyProtection="1">
      <alignment horizontal="center" vertical="center"/>
    </xf>
    <xf numFmtId="0" fontId="9" fillId="0" borderId="1" xfId="50" applyFont="1" applyFill="1" applyBorder="1" applyAlignment="1" applyProtection="1">
      <alignment horizontal="center" vertical="center" wrapText="1"/>
    </xf>
    <xf numFmtId="43" fontId="9" fillId="0" borderId="1" xfId="1" applyFont="1" applyFill="1" applyBorder="1" applyAlignment="1" applyProtection="1">
      <alignment horizontal="center" vertical="center" wrapText="1"/>
      <protection locked="0"/>
    </xf>
    <xf numFmtId="0" fontId="28" fillId="0" borderId="1" xfId="50" applyFont="1" applyFill="1" applyBorder="1" applyAlignment="1" applyProtection="1">
      <alignment horizontal="left" vertical="center"/>
    </xf>
    <xf numFmtId="0" fontId="28" fillId="0" borderId="1" xfId="50" applyFont="1" applyFill="1" applyBorder="1" applyAlignment="1" applyProtection="1">
      <alignment horizontal="center" vertical="center" wrapText="1"/>
    </xf>
    <xf numFmtId="43" fontId="9" fillId="2" borderId="1" xfId="1" applyNumberFormat="1" applyFont="1" applyFill="1" applyBorder="1" applyAlignment="1" applyProtection="1">
      <alignment horizontal="center" vertical="center" wrapText="1"/>
      <protection locked="0"/>
    </xf>
    <xf numFmtId="0" fontId="28" fillId="0" borderId="1" xfId="50" applyFont="1" applyFill="1" applyBorder="1" applyAlignment="1" applyProtection="1">
      <alignment horizontal="left" vertical="center" wrapText="1"/>
    </xf>
    <xf numFmtId="0" fontId="9" fillId="0" borderId="1" xfId="50" applyFont="1" applyFill="1" applyBorder="1" applyAlignment="1" applyProtection="1">
      <alignment horizontal="left" vertical="center" wrapText="1"/>
    </xf>
    <xf numFmtId="0" fontId="29" fillId="0" borderId="1" xfId="50" applyNumberFormat="1" applyFont="1" applyFill="1" applyBorder="1" applyAlignment="1" applyProtection="1">
      <alignment horizontal="left" vertical="center" wrapText="1"/>
    </xf>
    <xf numFmtId="43" fontId="28" fillId="2" borderId="1" xfId="1" applyNumberFormat="1" applyFont="1" applyFill="1" applyBorder="1" applyAlignment="1" applyProtection="1">
      <alignment horizontal="center" vertical="center" wrapText="1"/>
      <protection locked="0"/>
    </xf>
    <xf numFmtId="43" fontId="28" fillId="0" borderId="1" xfId="1" applyFont="1" applyFill="1" applyBorder="1" applyAlignment="1" applyProtection="1">
      <alignment horizontal="center" vertical="center" wrapText="1"/>
      <protection locked="0"/>
    </xf>
    <xf numFmtId="43" fontId="29" fillId="2" borderId="1" xfId="1" applyNumberFormat="1" applyFont="1" applyFill="1" applyBorder="1" applyAlignment="1" applyProtection="1">
      <alignment horizontal="center" vertical="center" wrapText="1"/>
      <protection locked="0"/>
    </xf>
    <xf numFmtId="0" fontId="28" fillId="0" borderId="5" xfId="55" applyNumberFormat="1" applyFont="1" applyFill="1" applyBorder="1" applyAlignment="1" applyProtection="1">
      <alignment horizontal="center" vertical="center" wrapText="1"/>
    </xf>
    <xf numFmtId="0" fontId="9" fillId="0" borderId="1" xfId="55" applyNumberFormat="1" applyFont="1" applyFill="1" applyBorder="1" applyAlignment="1" applyProtection="1">
      <alignment horizontal="left" vertical="center" wrapText="1"/>
    </xf>
    <xf numFmtId="0" fontId="30" fillId="0" borderId="1" xfId="0" applyFont="1" applyFill="1" applyBorder="1" applyAlignment="1" applyProtection="1">
      <alignment horizontal="center" vertical="center" wrapText="1"/>
    </xf>
    <xf numFmtId="43" fontId="9" fillId="2" borderId="1" xfId="1" applyFont="1" applyFill="1" applyBorder="1" applyAlignment="1" applyProtection="1">
      <alignment horizontal="center" vertical="center" wrapText="1"/>
      <protection locked="0"/>
    </xf>
    <xf numFmtId="0" fontId="28" fillId="2" borderId="6" xfId="55" applyNumberFormat="1" applyFont="1" applyFill="1" applyBorder="1" applyAlignment="1" applyProtection="1">
      <alignment horizontal="center" vertical="center" wrapText="1"/>
    </xf>
    <xf numFmtId="0" fontId="9" fillId="2" borderId="2" xfId="55" applyNumberFormat="1" applyFont="1" applyFill="1" applyBorder="1" applyAlignment="1" applyProtection="1">
      <alignment horizontal="left" vertical="center" wrapText="1"/>
    </xf>
    <xf numFmtId="0" fontId="9" fillId="2" borderId="3" xfId="55" applyNumberFormat="1" applyFont="1" applyFill="1" applyBorder="1" applyAlignment="1" applyProtection="1">
      <alignment horizontal="left" vertical="center" wrapText="1"/>
    </xf>
    <xf numFmtId="0" fontId="9" fillId="2" borderId="4" xfId="55" applyNumberFormat="1" applyFont="1" applyFill="1" applyBorder="1" applyAlignment="1" applyProtection="1">
      <alignment horizontal="left" vertical="center" wrapText="1"/>
    </xf>
    <xf numFmtId="0" fontId="9" fillId="2" borderId="1" xfId="55" applyNumberFormat="1" applyFont="1" applyFill="1" applyBorder="1" applyAlignment="1" applyProtection="1">
      <alignment horizontal="left" vertical="center" wrapText="1"/>
    </xf>
    <xf numFmtId="0" fontId="28" fillId="2" borderId="7" xfId="55" applyNumberFormat="1" applyFont="1" applyFill="1" applyBorder="1" applyAlignment="1" applyProtection="1">
      <alignment horizontal="center" vertical="center" wrapText="1"/>
    </xf>
    <xf numFmtId="0" fontId="9" fillId="2" borderId="5" xfId="55" applyNumberFormat="1" applyFont="1" applyFill="1" applyBorder="1" applyAlignment="1" applyProtection="1">
      <alignment horizontal="left" vertical="center" wrapText="1"/>
    </xf>
    <xf numFmtId="43" fontId="29" fillId="2" borderId="1" xfId="1" applyFont="1" applyFill="1" applyBorder="1" applyAlignment="1" applyProtection="1">
      <alignment horizontal="center" vertical="center" wrapText="1"/>
      <protection locked="0"/>
    </xf>
    <xf numFmtId="0" fontId="9" fillId="2" borderId="7" xfId="55" applyNumberFormat="1" applyFont="1" applyFill="1" applyBorder="1" applyAlignment="1" applyProtection="1">
      <alignment horizontal="left" vertical="center" wrapText="1"/>
    </xf>
    <xf numFmtId="0" fontId="9" fillId="2" borderId="1" xfId="55" applyNumberFormat="1" applyFont="1" applyFill="1" applyBorder="1" applyAlignment="1" applyProtection="1">
      <alignment horizontal="center" vertical="center" wrapText="1"/>
    </xf>
    <xf numFmtId="0" fontId="9" fillId="2" borderId="1" xfId="50" applyFont="1" applyFill="1" applyBorder="1" applyAlignment="1" applyProtection="1">
      <alignment horizontal="center" vertical="center" wrapText="1"/>
    </xf>
    <xf numFmtId="49" fontId="26" fillId="2" borderId="1" xfId="0" applyNumberFormat="1" applyFont="1" applyFill="1" applyBorder="1" applyAlignment="1" applyProtection="1">
      <alignment horizontal="center" vertical="center" wrapText="1"/>
    </xf>
    <xf numFmtId="0" fontId="9" fillId="2" borderId="6" xfId="55" applyNumberFormat="1" applyFont="1" applyFill="1" applyBorder="1" applyAlignment="1" applyProtection="1">
      <alignment horizontal="left" vertical="center" wrapText="1"/>
    </xf>
    <xf numFmtId="0" fontId="28" fillId="2" borderId="5" xfId="55" applyNumberFormat="1" applyFont="1" applyFill="1" applyBorder="1" applyAlignment="1" applyProtection="1">
      <alignment horizontal="center" vertical="center" wrapText="1"/>
    </xf>
    <xf numFmtId="0" fontId="9" fillId="2" borderId="8" xfId="55" applyNumberFormat="1" applyFont="1" applyFill="1" applyBorder="1" applyAlignment="1" applyProtection="1">
      <alignment horizontal="left" vertical="center" wrapText="1"/>
    </xf>
    <xf numFmtId="0" fontId="9" fillId="2" borderId="9" xfId="55" applyNumberFormat="1" applyFont="1" applyFill="1" applyBorder="1" applyAlignment="1" applyProtection="1">
      <alignment horizontal="left" vertical="center" wrapText="1"/>
    </xf>
    <xf numFmtId="0" fontId="9" fillId="2" borderId="10" xfId="55" applyNumberFormat="1" applyFont="1" applyFill="1" applyBorder="1" applyAlignment="1" applyProtection="1">
      <alignment horizontal="left" vertical="center" wrapText="1"/>
    </xf>
    <xf numFmtId="0" fontId="9" fillId="2" borderId="11" xfId="55" applyNumberFormat="1" applyFont="1" applyFill="1" applyBorder="1" applyAlignment="1" applyProtection="1">
      <alignment horizontal="left" vertical="center" wrapText="1"/>
    </xf>
    <xf numFmtId="0" fontId="9" fillId="2" borderId="12" xfId="55" applyNumberFormat="1" applyFont="1" applyFill="1" applyBorder="1" applyAlignment="1" applyProtection="1">
      <alignment horizontal="left" vertical="center" wrapText="1"/>
    </xf>
    <xf numFmtId="0" fontId="9" fillId="2" borderId="13" xfId="55" applyNumberFormat="1" applyFont="1" applyFill="1" applyBorder="1" applyAlignment="1" applyProtection="1">
      <alignment horizontal="left" vertical="center" wrapText="1"/>
    </xf>
    <xf numFmtId="0" fontId="9" fillId="2" borderId="8" xfId="55" applyNumberFormat="1" applyFont="1" applyFill="1" applyBorder="1" applyAlignment="1" applyProtection="1">
      <alignment horizontal="center" vertical="center" wrapText="1" shrinkToFit="1"/>
    </xf>
    <xf numFmtId="0" fontId="9" fillId="2" borderId="9" xfId="55" applyNumberFormat="1" applyFont="1" applyFill="1" applyBorder="1" applyAlignment="1" applyProtection="1">
      <alignment horizontal="center" vertical="center" wrapText="1" shrinkToFit="1"/>
    </xf>
    <xf numFmtId="0" fontId="9" fillId="2" borderId="10" xfId="55" applyNumberFormat="1" applyFont="1" applyFill="1" applyBorder="1" applyAlignment="1" applyProtection="1">
      <alignment horizontal="center" vertical="center" wrapText="1" shrinkToFit="1"/>
    </xf>
    <xf numFmtId="0" fontId="9" fillId="2" borderId="1" xfId="55" applyNumberFormat="1" applyFont="1" applyFill="1" applyBorder="1" applyAlignment="1" applyProtection="1">
      <alignment horizontal="center" vertical="center" wrapText="1" shrinkToFit="1"/>
    </xf>
    <xf numFmtId="0" fontId="28" fillId="2" borderId="2" xfId="55" applyNumberFormat="1" applyFont="1" applyFill="1" applyBorder="1" applyAlignment="1" applyProtection="1">
      <alignment horizontal="center" vertical="center" wrapText="1"/>
    </xf>
    <xf numFmtId="0" fontId="28" fillId="2" borderId="3" xfId="55" applyNumberFormat="1" applyFont="1" applyFill="1" applyBorder="1" applyAlignment="1" applyProtection="1">
      <alignment horizontal="center" vertical="center" wrapText="1"/>
    </xf>
    <xf numFmtId="0" fontId="28" fillId="2" borderId="4" xfId="55" applyNumberFormat="1" applyFont="1" applyFill="1" applyBorder="1" applyAlignment="1" applyProtection="1">
      <alignment horizontal="center" vertical="center" wrapText="1"/>
    </xf>
    <xf numFmtId="0" fontId="28" fillId="2" borderId="1" xfId="55" applyNumberFormat="1" applyFont="1" applyFill="1" applyBorder="1" applyAlignment="1" applyProtection="1">
      <alignment horizontal="center" vertical="center" wrapText="1"/>
    </xf>
    <xf numFmtId="0" fontId="9" fillId="2" borderId="8" xfId="55" applyNumberFormat="1" applyFont="1" applyFill="1" applyBorder="1" applyAlignment="1" applyProtection="1">
      <alignment horizontal="center" vertical="center" wrapText="1"/>
    </xf>
    <xf numFmtId="0" fontId="9" fillId="2" borderId="9" xfId="55" applyNumberFormat="1" applyFont="1" applyFill="1" applyBorder="1" applyAlignment="1" applyProtection="1">
      <alignment horizontal="center" vertical="center" wrapText="1"/>
    </xf>
    <xf numFmtId="0" fontId="9" fillId="2" borderId="10" xfId="55" applyNumberFormat="1" applyFont="1" applyFill="1" applyBorder="1" applyAlignment="1" applyProtection="1">
      <alignment horizontal="center" vertical="center" wrapText="1"/>
    </xf>
    <xf numFmtId="0" fontId="9" fillId="2" borderId="5" xfId="55" applyNumberFormat="1" applyFont="1" applyFill="1" applyBorder="1" applyAlignment="1" applyProtection="1">
      <alignment horizontal="center" vertical="center" wrapText="1"/>
    </xf>
    <xf numFmtId="43" fontId="9" fillId="0" borderId="5" xfId="1" applyFont="1" applyFill="1" applyBorder="1" applyAlignment="1" applyProtection="1">
      <alignment horizontal="center" vertical="center" wrapText="1"/>
      <protection locked="0"/>
    </xf>
    <xf numFmtId="0" fontId="9" fillId="0" borderId="5" xfId="50" applyFont="1" applyFill="1" applyBorder="1" applyAlignment="1" applyProtection="1">
      <alignment horizontal="center" vertical="center" wrapText="1"/>
    </xf>
    <xf numFmtId="43" fontId="29" fillId="2" borderId="5" xfId="1" applyNumberFormat="1" applyFont="1" applyFill="1" applyBorder="1" applyAlignment="1" applyProtection="1">
      <alignment horizontal="center" vertical="center" wrapText="1"/>
      <protection locked="0"/>
    </xf>
    <xf numFmtId="43" fontId="9" fillId="2" borderId="5" xfId="1" applyFont="1" applyFill="1" applyBorder="1" applyAlignment="1" applyProtection="1">
      <alignment horizontal="center" vertical="center" wrapText="1"/>
      <protection locked="0"/>
    </xf>
    <xf numFmtId="0" fontId="9" fillId="2" borderId="14" xfId="55" applyNumberFormat="1" applyFont="1" applyFill="1" applyBorder="1" applyAlignment="1" applyProtection="1">
      <alignment horizontal="center" vertical="center" wrapText="1"/>
    </xf>
    <xf numFmtId="0" fontId="9" fillId="2" borderId="0" xfId="55" applyNumberFormat="1" applyFont="1" applyFill="1" applyBorder="1" applyAlignment="1" applyProtection="1">
      <alignment horizontal="center" vertical="center" wrapText="1"/>
    </xf>
    <xf numFmtId="0" fontId="9" fillId="2" borderId="15" xfId="55" applyNumberFormat="1" applyFont="1" applyFill="1" applyBorder="1" applyAlignment="1" applyProtection="1">
      <alignment horizontal="center" vertical="center" wrapText="1"/>
    </xf>
    <xf numFmtId="0" fontId="9" fillId="2" borderId="7" xfId="55" applyNumberFormat="1" applyFont="1" applyFill="1" applyBorder="1" applyAlignment="1" applyProtection="1">
      <alignment horizontal="center" vertical="center" wrapText="1"/>
    </xf>
    <xf numFmtId="43" fontId="9" fillId="0" borderId="7" xfId="1" applyFont="1" applyFill="1" applyBorder="1" applyAlignment="1" applyProtection="1">
      <alignment horizontal="center" vertical="center" wrapText="1"/>
      <protection locked="0"/>
    </xf>
    <xf numFmtId="0" fontId="9" fillId="0" borderId="7" xfId="50" applyFont="1" applyFill="1" applyBorder="1" applyAlignment="1" applyProtection="1">
      <alignment horizontal="center" vertical="center" wrapText="1"/>
    </xf>
    <xf numFmtId="43" fontId="29" fillId="2" borderId="7" xfId="1" applyNumberFormat="1" applyFont="1" applyFill="1" applyBorder="1" applyAlignment="1" applyProtection="1">
      <alignment horizontal="center" vertical="center" wrapText="1"/>
      <protection locked="0"/>
    </xf>
    <xf numFmtId="43" fontId="9" fillId="2" borderId="7" xfId="1" applyFont="1" applyFill="1" applyBorder="1" applyAlignment="1" applyProtection="1">
      <alignment horizontal="center" vertical="center" wrapText="1"/>
      <protection locked="0"/>
    </xf>
    <xf numFmtId="0" fontId="9" fillId="2" borderId="11" xfId="55" applyNumberFormat="1" applyFont="1" applyFill="1" applyBorder="1" applyAlignment="1" applyProtection="1">
      <alignment horizontal="center" vertical="center" wrapText="1"/>
    </xf>
    <xf numFmtId="0" fontId="9" fillId="2" borderId="12" xfId="55" applyNumberFormat="1" applyFont="1" applyFill="1" applyBorder="1" applyAlignment="1" applyProtection="1">
      <alignment horizontal="center" vertical="center" wrapText="1"/>
    </xf>
    <xf numFmtId="0" fontId="9" fillId="2" borderId="13" xfId="55" applyNumberFormat="1" applyFont="1" applyFill="1" applyBorder="1" applyAlignment="1" applyProtection="1">
      <alignment horizontal="center" vertical="center" wrapText="1"/>
    </xf>
    <xf numFmtId="0" fontId="9" fillId="2" borderId="6" xfId="55" applyNumberFormat="1" applyFont="1" applyFill="1" applyBorder="1" applyAlignment="1" applyProtection="1">
      <alignment horizontal="center" vertical="center" wrapText="1"/>
    </xf>
    <xf numFmtId="43" fontId="9" fillId="0" borderId="6" xfId="1" applyFont="1" applyFill="1" applyBorder="1" applyAlignment="1" applyProtection="1">
      <alignment horizontal="center" vertical="center" wrapText="1"/>
      <protection locked="0"/>
    </xf>
    <xf numFmtId="0" fontId="9" fillId="0" borderId="6" xfId="50" applyFont="1" applyFill="1" applyBorder="1" applyAlignment="1" applyProtection="1">
      <alignment horizontal="center" vertical="center" wrapText="1"/>
    </xf>
    <xf numFmtId="43" fontId="29" fillId="2" borderId="6" xfId="1" applyNumberFormat="1" applyFont="1" applyFill="1" applyBorder="1" applyAlignment="1" applyProtection="1">
      <alignment horizontal="center" vertical="center" wrapText="1"/>
      <protection locked="0"/>
    </xf>
    <xf numFmtId="43" fontId="9" fillId="2" borderId="6" xfId="1" applyFont="1" applyFill="1" applyBorder="1" applyAlignment="1" applyProtection="1">
      <alignment horizontal="center" vertical="center" wrapText="1"/>
      <protection locked="0"/>
    </xf>
    <xf numFmtId="0" fontId="9" fillId="2" borderId="2" xfId="55" applyNumberFormat="1" applyFont="1" applyFill="1" applyBorder="1" applyAlignment="1" applyProtection="1">
      <alignment horizontal="center" vertical="center" wrapText="1"/>
    </xf>
    <xf numFmtId="0" fontId="9" fillId="2" borderId="3" xfId="55" applyNumberFormat="1" applyFont="1" applyFill="1" applyBorder="1" applyAlignment="1" applyProtection="1">
      <alignment horizontal="center" vertical="center" wrapText="1"/>
    </xf>
    <xf numFmtId="0" fontId="9" fillId="2" borderId="4" xfId="55" applyNumberFormat="1" applyFont="1" applyFill="1" applyBorder="1" applyAlignment="1" applyProtection="1">
      <alignment horizontal="center" vertical="center" wrapText="1"/>
    </xf>
    <xf numFmtId="43" fontId="31" fillId="2" borderId="1" xfId="1" applyNumberFormat="1" applyFont="1" applyFill="1" applyBorder="1" applyAlignment="1" applyProtection="1">
      <alignment horizontal="center" vertical="center" wrapText="1"/>
      <protection locked="0"/>
    </xf>
    <xf numFmtId="43" fontId="28" fillId="2" borderId="6" xfId="1" applyFont="1" applyFill="1" applyBorder="1" applyAlignment="1" applyProtection="1">
      <alignment horizontal="center" vertical="center" wrapText="1"/>
      <protection locked="0"/>
    </xf>
    <xf numFmtId="43" fontId="9" fillId="2" borderId="1" xfId="1" applyNumberFormat="1" applyFont="1" applyFill="1" applyBorder="1" applyAlignment="1" applyProtection="1">
      <alignment horizontal="center" vertical="center" wrapText="1"/>
    </xf>
    <xf numFmtId="179" fontId="9" fillId="2" borderId="1" xfId="50" applyNumberFormat="1" applyFont="1" applyFill="1" applyBorder="1" applyAlignment="1" applyProtection="1">
      <alignment horizontal="center" vertical="center" wrapText="1"/>
    </xf>
    <xf numFmtId="31" fontId="26" fillId="2" borderId="1" xfId="0" applyNumberFormat="1" applyFont="1" applyFill="1" applyBorder="1" applyAlignment="1" applyProtection="1">
      <alignment vertical="center" wrapText="1"/>
    </xf>
    <xf numFmtId="0" fontId="26" fillId="2" borderId="1" xfId="0" applyFont="1" applyFill="1" applyBorder="1" applyAlignment="1" applyProtection="1">
      <alignment vertical="center" wrapText="1"/>
    </xf>
    <xf numFmtId="0" fontId="32" fillId="2" borderId="1" xfId="0" applyFont="1" applyFill="1" applyBorder="1" applyAlignment="1" applyProtection="1">
      <alignment vertical="center" wrapText="1"/>
    </xf>
    <xf numFmtId="0" fontId="9" fillId="2" borderId="1" xfId="0" applyFont="1" applyFill="1" applyBorder="1" applyAlignment="1" applyProtection="1">
      <alignment vertical="center" wrapText="1"/>
    </xf>
    <xf numFmtId="0" fontId="28" fillId="2" borderId="2" xfId="50" applyFont="1" applyFill="1" applyBorder="1" applyAlignment="1" applyProtection="1">
      <alignment horizontal="left" vertical="center" wrapText="1"/>
    </xf>
    <xf numFmtId="0" fontId="28" fillId="2" borderId="3" xfId="50" applyFont="1" applyFill="1" applyBorder="1" applyAlignment="1" applyProtection="1">
      <alignment horizontal="left" vertical="center" wrapText="1"/>
    </xf>
    <xf numFmtId="0" fontId="28" fillId="2" borderId="4" xfId="50" applyFont="1" applyFill="1" applyBorder="1" applyAlignment="1" applyProtection="1">
      <alignment horizontal="left" vertical="center" wrapText="1"/>
    </xf>
    <xf numFmtId="0" fontId="28" fillId="2" borderId="1" xfId="50" applyFont="1" applyFill="1" applyBorder="1" applyAlignment="1" applyProtection="1">
      <alignment horizontal="left" vertical="center" wrapText="1"/>
    </xf>
    <xf numFmtId="43" fontId="29" fillId="2" borderId="1" xfId="1" applyNumberFormat="1" applyFont="1" applyFill="1" applyBorder="1" applyAlignment="1" applyProtection="1">
      <alignment horizontal="center" vertical="center" wrapText="1"/>
    </xf>
    <xf numFmtId="43" fontId="9" fillId="0" borderId="1" xfId="1" applyNumberFormat="1" applyFont="1" applyFill="1" applyBorder="1" applyAlignment="1" applyProtection="1">
      <alignment horizontal="center" vertical="center" wrapText="1"/>
      <protection locked="0"/>
    </xf>
    <xf numFmtId="0" fontId="28" fillId="2" borderId="5" xfId="54" applyNumberFormat="1" applyFont="1" applyFill="1" applyBorder="1" applyAlignment="1" applyProtection="1">
      <alignment horizontal="center" vertical="center" wrapText="1"/>
    </xf>
    <xf numFmtId="0" fontId="9" fillId="2" borderId="1" xfId="50" applyFont="1" applyFill="1" applyBorder="1" applyAlignment="1" applyProtection="1">
      <alignment horizontal="left" vertical="center" wrapText="1"/>
    </xf>
    <xf numFmtId="0" fontId="28" fillId="2" borderId="7" xfId="54" applyNumberFormat="1" applyFont="1" applyFill="1" applyBorder="1" applyAlignment="1" applyProtection="1">
      <alignment horizontal="center" vertical="center" wrapText="1"/>
    </xf>
    <xf numFmtId="0" fontId="29" fillId="2" borderId="1" xfId="50" applyNumberFormat="1" applyFont="1" applyFill="1" applyBorder="1" applyAlignment="1" applyProtection="1">
      <alignment horizontal="left" vertical="center" wrapText="1"/>
    </xf>
    <xf numFmtId="0" fontId="31" fillId="0" borderId="1" xfId="54" applyNumberFormat="1" applyFont="1" applyFill="1" applyBorder="1" applyAlignment="1" applyProtection="1">
      <alignment horizontal="center" vertical="center" wrapText="1"/>
    </xf>
    <xf numFmtId="43" fontId="31" fillId="2" borderId="1" xfId="1" applyFont="1" applyFill="1" applyBorder="1" applyAlignment="1" applyProtection="1">
      <alignment horizontal="center" vertical="center" wrapText="1"/>
    </xf>
    <xf numFmtId="0" fontId="28" fillId="2" borderId="6" xfId="54" applyNumberFormat="1" applyFont="1" applyFill="1" applyBorder="1" applyAlignment="1" applyProtection="1">
      <alignment horizontal="center" vertical="center" wrapText="1"/>
    </xf>
    <xf numFmtId="0" fontId="28" fillId="2" borderId="1" xfId="54" applyNumberFormat="1" applyFont="1" applyFill="1" applyBorder="1" applyAlignment="1" applyProtection="1">
      <alignment horizontal="center" vertical="center" wrapText="1"/>
    </xf>
    <xf numFmtId="0" fontId="9" fillId="2" borderId="2" xfId="54" applyNumberFormat="1" applyFont="1" applyFill="1" applyBorder="1" applyAlignment="1" applyProtection="1">
      <alignment horizontal="left" vertical="center" wrapText="1"/>
    </xf>
    <xf numFmtId="0" fontId="9" fillId="2" borderId="3" xfId="54" applyNumberFormat="1" applyFont="1" applyFill="1" applyBorder="1" applyAlignment="1" applyProtection="1">
      <alignment horizontal="left" vertical="center" wrapText="1"/>
    </xf>
    <xf numFmtId="0" fontId="9" fillId="2" borderId="4" xfId="54" applyNumberFormat="1" applyFont="1" applyFill="1" applyBorder="1" applyAlignment="1" applyProtection="1">
      <alignment horizontal="left" vertical="center" wrapText="1"/>
    </xf>
    <xf numFmtId="0" fontId="9" fillId="2" borderId="1" xfId="54" applyNumberFormat="1" applyFont="1" applyFill="1" applyBorder="1" applyAlignment="1" applyProtection="1">
      <alignment horizontal="left" vertical="center" wrapText="1"/>
    </xf>
    <xf numFmtId="0" fontId="9" fillId="2" borderId="1" xfId="51" applyFont="1" applyFill="1" applyBorder="1" applyAlignment="1">
      <alignment horizontal="center" vertical="center" wrapText="1"/>
    </xf>
    <xf numFmtId="0" fontId="9" fillId="2" borderId="1" xfId="54" applyNumberFormat="1" applyFont="1" applyFill="1" applyBorder="1" applyAlignment="1" applyProtection="1">
      <alignment horizontal="center" vertical="center" wrapText="1"/>
    </xf>
    <xf numFmtId="43" fontId="29" fillId="2" borderId="1" xfId="1" applyFont="1" applyFill="1" applyBorder="1" applyAlignment="1" applyProtection="1">
      <alignment horizontal="center" vertical="center" wrapText="1"/>
    </xf>
    <xf numFmtId="0" fontId="9" fillId="2" borderId="8" xfId="54" applyNumberFormat="1" applyFont="1" applyFill="1" applyBorder="1" applyAlignment="1" applyProtection="1">
      <alignment horizontal="center" vertical="center" wrapText="1"/>
    </xf>
    <xf numFmtId="0" fontId="9" fillId="2" borderId="9" xfId="54" applyNumberFormat="1" applyFont="1" applyFill="1" applyBorder="1" applyAlignment="1" applyProtection="1">
      <alignment horizontal="center" vertical="center" wrapText="1"/>
    </xf>
    <xf numFmtId="0" fontId="9" fillId="2" borderId="10" xfId="54" applyNumberFormat="1" applyFont="1" applyFill="1" applyBorder="1" applyAlignment="1" applyProtection="1">
      <alignment horizontal="center" vertical="center" wrapText="1"/>
    </xf>
    <xf numFmtId="0" fontId="9" fillId="2" borderId="14" xfId="54" applyNumberFormat="1" applyFont="1" applyFill="1" applyBorder="1" applyAlignment="1" applyProtection="1">
      <alignment horizontal="center" vertical="center" wrapText="1"/>
    </xf>
    <xf numFmtId="0" fontId="9" fillId="2" borderId="0" xfId="54" applyNumberFormat="1" applyFont="1" applyFill="1" applyBorder="1" applyAlignment="1" applyProtection="1">
      <alignment horizontal="center" vertical="center" wrapText="1"/>
    </xf>
    <xf numFmtId="0" fontId="9" fillId="2" borderId="15" xfId="54" applyNumberFormat="1" applyFont="1" applyFill="1" applyBorder="1" applyAlignment="1" applyProtection="1">
      <alignment horizontal="center" vertical="center" wrapText="1"/>
    </xf>
    <xf numFmtId="0" fontId="9" fillId="2" borderId="11" xfId="54" applyNumberFormat="1" applyFont="1" applyFill="1" applyBorder="1" applyAlignment="1" applyProtection="1">
      <alignment horizontal="center" vertical="center" wrapText="1"/>
    </xf>
    <xf numFmtId="0" fontId="9" fillId="2" borderId="12" xfId="54" applyNumberFormat="1" applyFont="1" applyFill="1" applyBorder="1" applyAlignment="1" applyProtection="1">
      <alignment horizontal="center" vertical="center" wrapText="1"/>
    </xf>
    <xf numFmtId="0" fontId="9" fillId="2" borderId="13" xfId="54" applyNumberFormat="1" applyFont="1" applyFill="1" applyBorder="1" applyAlignment="1" applyProtection="1">
      <alignment horizontal="center" vertical="center" wrapText="1"/>
    </xf>
    <xf numFmtId="0" fontId="9" fillId="2" borderId="2" xfId="51" applyNumberFormat="1" applyFont="1" applyFill="1" applyBorder="1" applyAlignment="1">
      <alignment horizontal="left" vertical="center" wrapText="1"/>
    </xf>
    <xf numFmtId="0" fontId="9" fillId="2" borderId="3" xfId="51" applyNumberFormat="1" applyFont="1" applyFill="1" applyBorder="1" applyAlignment="1">
      <alignment horizontal="left" vertical="center" wrapText="1"/>
    </xf>
    <xf numFmtId="0" fontId="9" fillId="2" borderId="4" xfId="51" applyNumberFormat="1" applyFont="1" applyFill="1" applyBorder="1" applyAlignment="1">
      <alignment horizontal="left" vertical="center" wrapText="1"/>
    </xf>
    <xf numFmtId="0" fontId="9" fillId="2" borderId="1" xfId="51" applyNumberFormat="1" applyFont="1" applyFill="1" applyBorder="1" applyAlignment="1">
      <alignment horizontal="left" vertical="center" wrapText="1"/>
    </xf>
    <xf numFmtId="43" fontId="26" fillId="2" borderId="1" xfId="1" applyNumberFormat="1"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xf>
    <xf numFmtId="0" fontId="29" fillId="2" borderId="1" xfId="54" applyNumberFormat="1" applyFont="1" applyFill="1" applyBorder="1" applyAlignment="1" applyProtection="1">
      <alignment horizontal="left" vertical="center" wrapText="1"/>
    </xf>
    <xf numFmtId="0" fontId="26" fillId="2" borderId="7" xfId="0" applyFont="1" applyFill="1" applyBorder="1" applyAlignment="1" applyProtection="1">
      <alignment horizontal="center" vertical="center"/>
    </xf>
    <xf numFmtId="0" fontId="29" fillId="2" borderId="2" xfId="54" applyNumberFormat="1" applyFont="1" applyFill="1" applyBorder="1" applyAlignment="1" applyProtection="1">
      <alignment horizontal="left" vertical="center" wrapText="1"/>
    </xf>
    <xf numFmtId="0" fontId="29" fillId="2" borderId="3" xfId="54" applyNumberFormat="1" applyFont="1" applyFill="1" applyBorder="1" applyAlignment="1" applyProtection="1">
      <alignment horizontal="left" vertical="center" wrapText="1"/>
    </xf>
    <xf numFmtId="0" fontId="29" fillId="2" borderId="4" xfId="54" applyNumberFormat="1" applyFont="1" applyFill="1" applyBorder="1" applyAlignment="1" applyProtection="1">
      <alignment horizontal="left" vertical="center" wrapText="1"/>
    </xf>
    <xf numFmtId="43" fontId="31" fillId="2" borderId="1" xfId="1" applyNumberFormat="1" applyFont="1" applyFill="1" applyBorder="1" applyAlignment="1" applyProtection="1">
      <alignment horizontal="center" vertical="center" wrapText="1"/>
    </xf>
    <xf numFmtId="0" fontId="26" fillId="2" borderId="6" xfId="0" applyFont="1" applyFill="1" applyBorder="1" applyAlignment="1" applyProtection="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_扶贫资金整合明细表.调整" xfId="51"/>
    <cellStyle name="常规 51" xfId="52"/>
    <cellStyle name="常规_贫困县涉农资金整合工作示范县统计表12月21日" xfId="53"/>
    <cellStyle name="常规_整合明细.更新" xfId="54"/>
    <cellStyle name="常规 2 2" xfId="55"/>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333333"/>
      <rgbColor rgb="000070C3"/>
      <rgbColor rgb="0092D050"/>
    </indexed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114300</xdr:colOff>
      <xdr:row>20</xdr:row>
      <xdr:rowOff>0</xdr:rowOff>
    </xdr:from>
    <xdr:to>
      <xdr:col>1</xdr:col>
      <xdr:colOff>247650</xdr:colOff>
      <xdr:row>20</xdr:row>
      <xdr:rowOff>161290</xdr:rowOff>
    </xdr:to>
    <xdr:pic>
      <xdr:nvPicPr>
        <xdr:cNvPr id="1474563" name="图片 2076" descr="clipboard/drawings/NULL"/>
        <xdr:cNvPicPr>
          <a:picLocks noChangeAspect="1"/>
        </xdr:cNvPicPr>
      </xdr:nvPicPr>
      <xdr:blipFill>
        <a:blip r:embed="rId1" r:link="rId2"/>
        <a:stretch>
          <a:fillRect/>
        </a:stretch>
      </xdr:blipFill>
      <xdr:spPr>
        <a:xfrm>
          <a:off x="800100" y="27537410"/>
          <a:ext cx="133350" cy="161290"/>
        </a:xfrm>
        <a:prstGeom prst="rect">
          <a:avLst/>
        </a:prstGeom>
        <a:noFill/>
        <a:ln w="9525">
          <a:noFill/>
        </a:ln>
      </xdr:spPr>
    </xdr:pic>
    <xdr:clientData/>
  </xdr:twoCellAnchor>
  <xdr:twoCellAnchor editAs="oneCell">
    <xdr:from>
      <xdr:col>1</xdr:col>
      <xdr:colOff>104775</xdr:colOff>
      <xdr:row>20</xdr:row>
      <xdr:rowOff>0</xdr:rowOff>
    </xdr:from>
    <xdr:to>
      <xdr:col>1</xdr:col>
      <xdr:colOff>227330</xdr:colOff>
      <xdr:row>21</xdr:row>
      <xdr:rowOff>5715</xdr:rowOff>
    </xdr:to>
    <xdr:pic>
      <xdr:nvPicPr>
        <xdr:cNvPr id="1474564" name="图片 1" descr="clipboard/drawings/NULL"/>
        <xdr:cNvPicPr>
          <a:picLocks noChangeAspect="1"/>
        </xdr:cNvPicPr>
      </xdr:nvPicPr>
      <xdr:blipFill>
        <a:blip r:embed="rId1" r:link="rId2"/>
        <a:stretch>
          <a:fillRect/>
        </a:stretch>
      </xdr:blipFill>
      <xdr:spPr>
        <a:xfrm>
          <a:off x="790575" y="27537410"/>
          <a:ext cx="122555" cy="177165"/>
        </a:xfrm>
        <a:prstGeom prst="rect">
          <a:avLst/>
        </a:prstGeom>
        <a:noFill/>
        <a:ln w="9525">
          <a:noFill/>
        </a:ln>
      </xdr:spPr>
    </xdr:pic>
    <xdr:clientData/>
  </xdr:twoCellAnchor>
  <xdr:twoCellAnchor editAs="oneCell">
    <xdr:from>
      <xdr:col>1</xdr:col>
      <xdr:colOff>104775</xdr:colOff>
      <xdr:row>20</xdr:row>
      <xdr:rowOff>0</xdr:rowOff>
    </xdr:from>
    <xdr:to>
      <xdr:col>1</xdr:col>
      <xdr:colOff>227330</xdr:colOff>
      <xdr:row>20</xdr:row>
      <xdr:rowOff>161290</xdr:rowOff>
    </xdr:to>
    <xdr:pic>
      <xdr:nvPicPr>
        <xdr:cNvPr id="1474565" name="图片 3" descr="clipboard/drawings/NULL"/>
        <xdr:cNvPicPr>
          <a:picLocks noChangeAspect="1"/>
        </xdr:cNvPicPr>
      </xdr:nvPicPr>
      <xdr:blipFill>
        <a:blip r:embed="rId1" r:link="rId2"/>
        <a:stretch>
          <a:fillRect/>
        </a:stretch>
      </xdr:blipFill>
      <xdr:spPr>
        <a:xfrm>
          <a:off x="790575" y="27537410"/>
          <a:ext cx="122555" cy="161290"/>
        </a:xfrm>
        <a:prstGeom prst="rect">
          <a:avLst/>
        </a:prstGeom>
        <a:noFill/>
        <a:ln w="9525">
          <a:noFill/>
        </a:ln>
      </xdr:spPr>
    </xdr:pic>
    <xdr:clientData/>
  </xdr:twoCellAnchor>
  <xdr:twoCellAnchor editAs="oneCell">
    <xdr:from>
      <xdr:col>1</xdr:col>
      <xdr:colOff>114300</xdr:colOff>
      <xdr:row>20</xdr:row>
      <xdr:rowOff>0</xdr:rowOff>
    </xdr:from>
    <xdr:to>
      <xdr:col>1</xdr:col>
      <xdr:colOff>246380</xdr:colOff>
      <xdr:row>21</xdr:row>
      <xdr:rowOff>6985</xdr:rowOff>
    </xdr:to>
    <xdr:pic>
      <xdr:nvPicPr>
        <xdr:cNvPr id="1474566" name="图片 1" descr="clipboard/drawings/NULL"/>
        <xdr:cNvPicPr>
          <a:picLocks noChangeAspect="1"/>
        </xdr:cNvPicPr>
      </xdr:nvPicPr>
      <xdr:blipFill>
        <a:blip r:embed="rId1" r:link="rId2"/>
        <a:stretch>
          <a:fillRect/>
        </a:stretch>
      </xdr:blipFill>
      <xdr:spPr>
        <a:xfrm>
          <a:off x="800100" y="27537410"/>
          <a:ext cx="132080" cy="178435"/>
        </a:xfrm>
        <a:prstGeom prst="rect">
          <a:avLst/>
        </a:prstGeom>
        <a:noFill/>
        <a:ln w="9525">
          <a:noFill/>
        </a:ln>
      </xdr:spPr>
    </xdr:pic>
    <xdr:clientData/>
  </xdr:twoCellAnchor>
  <xdr:twoCellAnchor editAs="oneCell">
    <xdr:from>
      <xdr:col>1</xdr:col>
      <xdr:colOff>125095</xdr:colOff>
      <xdr:row>20</xdr:row>
      <xdr:rowOff>0</xdr:rowOff>
    </xdr:from>
    <xdr:to>
      <xdr:col>1</xdr:col>
      <xdr:colOff>268605</xdr:colOff>
      <xdr:row>20</xdr:row>
      <xdr:rowOff>163830</xdr:rowOff>
    </xdr:to>
    <xdr:pic>
      <xdr:nvPicPr>
        <xdr:cNvPr id="1474567" name="图片 2076" descr="clipboard/drawings/NULL"/>
        <xdr:cNvPicPr>
          <a:picLocks noChangeAspect="1"/>
        </xdr:cNvPicPr>
      </xdr:nvPicPr>
      <xdr:blipFill>
        <a:blip r:embed="rId1" r:link="rId2"/>
        <a:stretch>
          <a:fillRect/>
        </a:stretch>
      </xdr:blipFill>
      <xdr:spPr>
        <a:xfrm>
          <a:off x="810895" y="27537410"/>
          <a:ext cx="143510" cy="163830"/>
        </a:xfrm>
        <a:prstGeom prst="rect">
          <a:avLst/>
        </a:prstGeom>
        <a:noFill/>
        <a:ln w="9525">
          <a:noFill/>
        </a:ln>
      </xdr:spPr>
    </xdr:pic>
    <xdr:clientData/>
  </xdr:twoCellAnchor>
  <xdr:twoCellAnchor editAs="oneCell">
    <xdr:from>
      <xdr:col>1</xdr:col>
      <xdr:colOff>114300</xdr:colOff>
      <xdr:row>20</xdr:row>
      <xdr:rowOff>0</xdr:rowOff>
    </xdr:from>
    <xdr:to>
      <xdr:col>1</xdr:col>
      <xdr:colOff>246380</xdr:colOff>
      <xdr:row>20</xdr:row>
      <xdr:rowOff>163830</xdr:rowOff>
    </xdr:to>
    <xdr:pic>
      <xdr:nvPicPr>
        <xdr:cNvPr id="1474568" name="图片 3" descr="clipboard/drawings/NULL"/>
        <xdr:cNvPicPr>
          <a:picLocks noChangeAspect="1"/>
        </xdr:cNvPicPr>
      </xdr:nvPicPr>
      <xdr:blipFill>
        <a:blip r:embed="rId1" r:link="rId2"/>
        <a:stretch>
          <a:fillRect/>
        </a:stretch>
      </xdr:blipFill>
      <xdr:spPr>
        <a:xfrm>
          <a:off x="800100" y="27537410"/>
          <a:ext cx="132080" cy="163830"/>
        </a:xfrm>
        <a:prstGeom prst="rect">
          <a:avLst/>
        </a:prstGeom>
        <a:noFill/>
        <a:ln w="9525">
          <a:noFill/>
        </a:ln>
      </xdr:spPr>
    </xdr:pic>
    <xdr:clientData/>
  </xdr:twoCellAnchor>
  <xdr:twoCellAnchor editAs="oneCell">
    <xdr:from>
      <xdr:col>1</xdr:col>
      <xdr:colOff>126365</xdr:colOff>
      <xdr:row>20</xdr:row>
      <xdr:rowOff>0</xdr:rowOff>
    </xdr:from>
    <xdr:to>
      <xdr:col>1</xdr:col>
      <xdr:colOff>275590</xdr:colOff>
      <xdr:row>20</xdr:row>
      <xdr:rowOff>161290</xdr:rowOff>
    </xdr:to>
    <xdr:pic>
      <xdr:nvPicPr>
        <xdr:cNvPr id="1474569" name="图片 2076" descr="clipboard/drawings/NULL"/>
        <xdr:cNvPicPr>
          <a:picLocks noChangeAspect="1"/>
        </xdr:cNvPicPr>
      </xdr:nvPicPr>
      <xdr:blipFill>
        <a:blip r:embed="rId1" r:link="rId2"/>
        <a:stretch>
          <a:fillRect/>
        </a:stretch>
      </xdr:blipFill>
      <xdr:spPr>
        <a:xfrm>
          <a:off x="812165" y="27537410"/>
          <a:ext cx="149225" cy="161290"/>
        </a:xfrm>
        <a:prstGeom prst="rect">
          <a:avLst/>
        </a:prstGeom>
        <a:noFill/>
        <a:ln w="9525">
          <a:noFill/>
        </a:ln>
      </xdr:spPr>
    </xdr:pic>
    <xdr:clientData/>
  </xdr:twoCellAnchor>
  <xdr:twoCellAnchor editAs="oneCell">
    <xdr:from>
      <xdr:col>1</xdr:col>
      <xdr:colOff>116840</xdr:colOff>
      <xdr:row>20</xdr:row>
      <xdr:rowOff>0</xdr:rowOff>
    </xdr:from>
    <xdr:to>
      <xdr:col>1</xdr:col>
      <xdr:colOff>253365</xdr:colOff>
      <xdr:row>21</xdr:row>
      <xdr:rowOff>5715</xdr:rowOff>
    </xdr:to>
    <xdr:pic>
      <xdr:nvPicPr>
        <xdr:cNvPr id="1474570" name="图片 1" descr="clipboard/drawings/NULL"/>
        <xdr:cNvPicPr>
          <a:picLocks noChangeAspect="1"/>
        </xdr:cNvPicPr>
      </xdr:nvPicPr>
      <xdr:blipFill>
        <a:blip r:embed="rId1" r:link="rId2"/>
        <a:stretch>
          <a:fillRect/>
        </a:stretch>
      </xdr:blipFill>
      <xdr:spPr>
        <a:xfrm>
          <a:off x="802640" y="27537410"/>
          <a:ext cx="136525" cy="177165"/>
        </a:xfrm>
        <a:prstGeom prst="rect">
          <a:avLst/>
        </a:prstGeom>
        <a:noFill/>
        <a:ln w="9525">
          <a:noFill/>
        </a:ln>
      </xdr:spPr>
    </xdr:pic>
    <xdr:clientData/>
  </xdr:twoCellAnchor>
  <xdr:twoCellAnchor editAs="oneCell">
    <xdr:from>
      <xdr:col>1</xdr:col>
      <xdr:colOff>116840</xdr:colOff>
      <xdr:row>20</xdr:row>
      <xdr:rowOff>0</xdr:rowOff>
    </xdr:from>
    <xdr:to>
      <xdr:col>1</xdr:col>
      <xdr:colOff>253365</xdr:colOff>
      <xdr:row>20</xdr:row>
      <xdr:rowOff>161290</xdr:rowOff>
    </xdr:to>
    <xdr:pic>
      <xdr:nvPicPr>
        <xdr:cNvPr id="1474571" name="图片 3" descr="clipboard/drawings/NULL"/>
        <xdr:cNvPicPr>
          <a:picLocks noChangeAspect="1"/>
        </xdr:cNvPicPr>
      </xdr:nvPicPr>
      <xdr:blipFill>
        <a:blip r:embed="rId1" r:link="rId2"/>
        <a:stretch>
          <a:fillRect/>
        </a:stretch>
      </xdr:blipFill>
      <xdr:spPr>
        <a:xfrm>
          <a:off x="802640" y="27537410"/>
          <a:ext cx="136525" cy="161290"/>
        </a:xfrm>
        <a:prstGeom prst="rect">
          <a:avLst/>
        </a:prstGeom>
        <a:noFill/>
        <a:ln w="9525">
          <a:noFill/>
        </a:ln>
      </xdr:spPr>
    </xdr:pic>
    <xdr:clientData/>
  </xdr:twoCellAnchor>
  <xdr:twoCellAnchor editAs="oneCell">
    <xdr:from>
      <xdr:col>1</xdr:col>
      <xdr:colOff>126365</xdr:colOff>
      <xdr:row>20</xdr:row>
      <xdr:rowOff>0</xdr:rowOff>
    </xdr:from>
    <xdr:to>
      <xdr:col>1</xdr:col>
      <xdr:colOff>275590</xdr:colOff>
      <xdr:row>20</xdr:row>
      <xdr:rowOff>160655</xdr:rowOff>
    </xdr:to>
    <xdr:pic>
      <xdr:nvPicPr>
        <xdr:cNvPr id="1474572" name="图片 2076" descr="clipboard/drawings/NULL"/>
        <xdr:cNvPicPr>
          <a:picLocks noChangeAspect="1"/>
        </xdr:cNvPicPr>
      </xdr:nvPicPr>
      <xdr:blipFill>
        <a:blip r:embed="rId1" r:link="rId2"/>
        <a:stretch>
          <a:fillRect/>
        </a:stretch>
      </xdr:blipFill>
      <xdr:spPr>
        <a:xfrm>
          <a:off x="812165" y="27537410"/>
          <a:ext cx="149225" cy="160655"/>
        </a:xfrm>
        <a:prstGeom prst="rect">
          <a:avLst/>
        </a:prstGeom>
        <a:noFill/>
        <a:ln w="9525">
          <a:noFill/>
        </a:ln>
      </xdr:spPr>
    </xdr:pic>
    <xdr:clientData/>
  </xdr:twoCellAnchor>
  <xdr:twoCellAnchor editAs="oneCell">
    <xdr:from>
      <xdr:col>1</xdr:col>
      <xdr:colOff>116840</xdr:colOff>
      <xdr:row>20</xdr:row>
      <xdr:rowOff>0</xdr:rowOff>
    </xdr:from>
    <xdr:to>
      <xdr:col>1</xdr:col>
      <xdr:colOff>253365</xdr:colOff>
      <xdr:row>21</xdr:row>
      <xdr:rowOff>2540</xdr:rowOff>
    </xdr:to>
    <xdr:pic>
      <xdr:nvPicPr>
        <xdr:cNvPr id="1474573" name="图片 1" descr="clipboard/drawings/NULL"/>
        <xdr:cNvPicPr>
          <a:picLocks noChangeAspect="1"/>
        </xdr:cNvPicPr>
      </xdr:nvPicPr>
      <xdr:blipFill>
        <a:blip r:embed="rId1" r:link="rId2"/>
        <a:stretch>
          <a:fillRect/>
        </a:stretch>
      </xdr:blipFill>
      <xdr:spPr>
        <a:xfrm>
          <a:off x="802640" y="27537410"/>
          <a:ext cx="136525" cy="173990"/>
        </a:xfrm>
        <a:prstGeom prst="rect">
          <a:avLst/>
        </a:prstGeom>
        <a:noFill/>
        <a:ln w="9525">
          <a:noFill/>
        </a:ln>
      </xdr:spPr>
    </xdr:pic>
    <xdr:clientData/>
  </xdr:twoCellAnchor>
  <xdr:twoCellAnchor editAs="oneCell">
    <xdr:from>
      <xdr:col>1</xdr:col>
      <xdr:colOff>116840</xdr:colOff>
      <xdr:row>20</xdr:row>
      <xdr:rowOff>0</xdr:rowOff>
    </xdr:from>
    <xdr:to>
      <xdr:col>1</xdr:col>
      <xdr:colOff>253365</xdr:colOff>
      <xdr:row>20</xdr:row>
      <xdr:rowOff>160655</xdr:rowOff>
    </xdr:to>
    <xdr:pic>
      <xdr:nvPicPr>
        <xdr:cNvPr id="1474574" name="图片 3" descr="clipboard/drawings/NULL"/>
        <xdr:cNvPicPr>
          <a:picLocks noChangeAspect="1"/>
        </xdr:cNvPicPr>
      </xdr:nvPicPr>
      <xdr:blipFill>
        <a:blip r:embed="rId1" r:link="rId2"/>
        <a:stretch>
          <a:fillRect/>
        </a:stretch>
      </xdr:blipFill>
      <xdr:spPr>
        <a:xfrm>
          <a:off x="802640" y="27537410"/>
          <a:ext cx="136525" cy="160655"/>
        </a:xfrm>
        <a:prstGeom prst="rect">
          <a:avLst/>
        </a:prstGeom>
        <a:noFill/>
        <a:ln w="9525">
          <a:noFill/>
        </a:ln>
      </xdr:spPr>
    </xdr:pic>
    <xdr:clientData/>
  </xdr:twoCellAnchor>
  <xdr:twoCellAnchor editAs="oneCell">
    <xdr:from>
      <xdr:col>1</xdr:col>
      <xdr:colOff>114300</xdr:colOff>
      <xdr:row>20</xdr:row>
      <xdr:rowOff>0</xdr:rowOff>
    </xdr:from>
    <xdr:to>
      <xdr:col>1</xdr:col>
      <xdr:colOff>248920</xdr:colOff>
      <xdr:row>20</xdr:row>
      <xdr:rowOff>167005</xdr:rowOff>
    </xdr:to>
    <xdr:pic>
      <xdr:nvPicPr>
        <xdr:cNvPr id="1474575" name="图片 2076" descr="clipboard/drawings/NULL"/>
        <xdr:cNvPicPr>
          <a:picLocks noChangeAspect="1"/>
        </xdr:cNvPicPr>
      </xdr:nvPicPr>
      <xdr:blipFill>
        <a:blip r:embed="rId1" r:link="rId2"/>
        <a:stretch>
          <a:fillRect/>
        </a:stretch>
      </xdr:blipFill>
      <xdr:spPr>
        <a:xfrm>
          <a:off x="800100" y="27537410"/>
          <a:ext cx="134620" cy="167005"/>
        </a:xfrm>
        <a:prstGeom prst="rect">
          <a:avLst/>
        </a:prstGeom>
        <a:noFill/>
        <a:ln w="9525">
          <a:noFill/>
        </a:ln>
      </xdr:spPr>
    </xdr:pic>
    <xdr:clientData/>
  </xdr:twoCellAnchor>
  <xdr:twoCellAnchor editAs="oneCell">
    <xdr:from>
      <xdr:col>1</xdr:col>
      <xdr:colOff>104775</xdr:colOff>
      <xdr:row>20</xdr:row>
      <xdr:rowOff>0</xdr:rowOff>
    </xdr:from>
    <xdr:to>
      <xdr:col>1</xdr:col>
      <xdr:colOff>227330</xdr:colOff>
      <xdr:row>21</xdr:row>
      <xdr:rowOff>2540</xdr:rowOff>
    </xdr:to>
    <xdr:pic>
      <xdr:nvPicPr>
        <xdr:cNvPr id="1474576" name="图片 1" descr="clipboard/drawings/NULL"/>
        <xdr:cNvPicPr>
          <a:picLocks noChangeAspect="1"/>
        </xdr:cNvPicPr>
      </xdr:nvPicPr>
      <xdr:blipFill>
        <a:blip r:embed="rId1" r:link="rId2"/>
        <a:stretch>
          <a:fillRect/>
        </a:stretch>
      </xdr:blipFill>
      <xdr:spPr>
        <a:xfrm>
          <a:off x="790575" y="27537410"/>
          <a:ext cx="122555" cy="173990"/>
        </a:xfrm>
        <a:prstGeom prst="rect">
          <a:avLst/>
        </a:prstGeom>
        <a:noFill/>
        <a:ln w="9525">
          <a:noFill/>
        </a:ln>
      </xdr:spPr>
    </xdr:pic>
    <xdr:clientData/>
  </xdr:twoCellAnchor>
  <xdr:twoCellAnchor editAs="oneCell">
    <xdr:from>
      <xdr:col>1</xdr:col>
      <xdr:colOff>104775</xdr:colOff>
      <xdr:row>20</xdr:row>
      <xdr:rowOff>0</xdr:rowOff>
    </xdr:from>
    <xdr:to>
      <xdr:col>1</xdr:col>
      <xdr:colOff>227330</xdr:colOff>
      <xdr:row>20</xdr:row>
      <xdr:rowOff>167005</xdr:rowOff>
    </xdr:to>
    <xdr:pic>
      <xdr:nvPicPr>
        <xdr:cNvPr id="1474577" name="图片 3" descr="clipboard/drawings/NULL"/>
        <xdr:cNvPicPr>
          <a:picLocks noChangeAspect="1"/>
        </xdr:cNvPicPr>
      </xdr:nvPicPr>
      <xdr:blipFill>
        <a:blip r:embed="rId1" r:link="rId2"/>
        <a:stretch>
          <a:fillRect/>
        </a:stretch>
      </xdr:blipFill>
      <xdr:spPr>
        <a:xfrm>
          <a:off x="790575" y="27537410"/>
          <a:ext cx="122555" cy="167005"/>
        </a:xfrm>
        <a:prstGeom prst="rect">
          <a:avLst/>
        </a:prstGeom>
        <a:noFill/>
        <a:ln w="9525">
          <a:noFill/>
        </a:ln>
      </xdr:spPr>
    </xdr:pic>
    <xdr:clientData/>
  </xdr:twoCellAnchor>
  <xdr:twoCellAnchor editAs="oneCell">
    <xdr:from>
      <xdr:col>1</xdr:col>
      <xdr:colOff>114300</xdr:colOff>
      <xdr:row>20</xdr:row>
      <xdr:rowOff>0</xdr:rowOff>
    </xdr:from>
    <xdr:to>
      <xdr:col>1</xdr:col>
      <xdr:colOff>248920</xdr:colOff>
      <xdr:row>20</xdr:row>
      <xdr:rowOff>167005</xdr:rowOff>
    </xdr:to>
    <xdr:pic>
      <xdr:nvPicPr>
        <xdr:cNvPr id="1474578" name="图片 2076" descr="clipboard/drawings/NULL"/>
        <xdr:cNvPicPr>
          <a:picLocks noChangeAspect="1"/>
        </xdr:cNvPicPr>
      </xdr:nvPicPr>
      <xdr:blipFill>
        <a:blip r:embed="rId1" r:link="rId2"/>
        <a:stretch>
          <a:fillRect/>
        </a:stretch>
      </xdr:blipFill>
      <xdr:spPr>
        <a:xfrm>
          <a:off x="800100" y="27537410"/>
          <a:ext cx="134620" cy="167005"/>
        </a:xfrm>
        <a:prstGeom prst="rect">
          <a:avLst/>
        </a:prstGeom>
        <a:noFill/>
        <a:ln w="9525">
          <a:noFill/>
        </a:ln>
      </xdr:spPr>
    </xdr:pic>
    <xdr:clientData/>
  </xdr:twoCellAnchor>
  <xdr:twoCellAnchor editAs="oneCell">
    <xdr:from>
      <xdr:col>1</xdr:col>
      <xdr:colOff>104775</xdr:colOff>
      <xdr:row>20</xdr:row>
      <xdr:rowOff>0</xdr:rowOff>
    </xdr:from>
    <xdr:to>
      <xdr:col>1</xdr:col>
      <xdr:colOff>227330</xdr:colOff>
      <xdr:row>20</xdr:row>
      <xdr:rowOff>167005</xdr:rowOff>
    </xdr:to>
    <xdr:pic>
      <xdr:nvPicPr>
        <xdr:cNvPr id="1474579" name="图片 3" descr="clipboard/drawings/NULL"/>
        <xdr:cNvPicPr>
          <a:picLocks noChangeAspect="1"/>
        </xdr:cNvPicPr>
      </xdr:nvPicPr>
      <xdr:blipFill>
        <a:blip r:embed="rId1" r:link="rId2"/>
        <a:stretch>
          <a:fillRect/>
        </a:stretch>
      </xdr:blipFill>
      <xdr:spPr>
        <a:xfrm>
          <a:off x="790575" y="27537410"/>
          <a:ext cx="122555" cy="16700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128270</xdr:colOff>
      <xdr:row>15</xdr:row>
      <xdr:rowOff>0</xdr:rowOff>
    </xdr:from>
    <xdr:to>
      <xdr:col>1</xdr:col>
      <xdr:colOff>276225</xdr:colOff>
      <xdr:row>15</xdr:row>
      <xdr:rowOff>161290</xdr:rowOff>
    </xdr:to>
    <xdr:pic>
      <xdr:nvPicPr>
        <xdr:cNvPr id="1473118" name="图片 2076" descr="clipboard/drawings/NULL"/>
        <xdr:cNvPicPr>
          <a:picLocks noChangeAspect="1"/>
        </xdr:cNvPicPr>
      </xdr:nvPicPr>
      <xdr:blipFill>
        <a:blip r:embed="rId1" r:link="rId2"/>
        <a:stretch>
          <a:fillRect/>
        </a:stretch>
      </xdr:blipFill>
      <xdr:spPr>
        <a:xfrm>
          <a:off x="804545" y="5229225"/>
          <a:ext cx="147955" cy="161290"/>
        </a:xfrm>
        <a:prstGeom prst="rect">
          <a:avLst/>
        </a:prstGeom>
        <a:noFill/>
        <a:ln w="9525">
          <a:noFill/>
        </a:ln>
      </xdr:spPr>
    </xdr:pic>
    <xdr:clientData/>
  </xdr:twoCellAnchor>
  <xdr:twoCellAnchor editAs="oneCell">
    <xdr:from>
      <xdr:col>1</xdr:col>
      <xdr:colOff>116840</xdr:colOff>
      <xdr:row>15</xdr:row>
      <xdr:rowOff>0</xdr:rowOff>
    </xdr:from>
    <xdr:to>
      <xdr:col>1</xdr:col>
      <xdr:colOff>253365</xdr:colOff>
      <xdr:row>16</xdr:row>
      <xdr:rowOff>6985</xdr:rowOff>
    </xdr:to>
    <xdr:pic>
      <xdr:nvPicPr>
        <xdr:cNvPr id="1473119" name="图片 1" descr="clipboard/drawings/NULL"/>
        <xdr:cNvPicPr>
          <a:picLocks noChangeAspect="1"/>
        </xdr:cNvPicPr>
      </xdr:nvPicPr>
      <xdr:blipFill>
        <a:blip r:embed="rId1" r:link="rId2"/>
        <a:stretch>
          <a:fillRect/>
        </a:stretch>
      </xdr:blipFill>
      <xdr:spPr>
        <a:xfrm>
          <a:off x="793115" y="5229225"/>
          <a:ext cx="136525" cy="178435"/>
        </a:xfrm>
        <a:prstGeom prst="rect">
          <a:avLst/>
        </a:prstGeom>
        <a:noFill/>
        <a:ln w="9525">
          <a:noFill/>
        </a:ln>
      </xdr:spPr>
    </xdr:pic>
    <xdr:clientData/>
  </xdr:twoCellAnchor>
  <xdr:twoCellAnchor editAs="oneCell">
    <xdr:from>
      <xdr:col>1</xdr:col>
      <xdr:colOff>116840</xdr:colOff>
      <xdr:row>15</xdr:row>
      <xdr:rowOff>0</xdr:rowOff>
    </xdr:from>
    <xdr:to>
      <xdr:col>1</xdr:col>
      <xdr:colOff>253365</xdr:colOff>
      <xdr:row>15</xdr:row>
      <xdr:rowOff>161290</xdr:rowOff>
    </xdr:to>
    <xdr:pic>
      <xdr:nvPicPr>
        <xdr:cNvPr id="1473120" name="图片 3" descr="clipboard/drawings/NULL"/>
        <xdr:cNvPicPr>
          <a:picLocks noChangeAspect="1"/>
        </xdr:cNvPicPr>
      </xdr:nvPicPr>
      <xdr:blipFill>
        <a:blip r:embed="rId1" r:link="rId2"/>
        <a:stretch>
          <a:fillRect/>
        </a:stretch>
      </xdr:blipFill>
      <xdr:spPr>
        <a:xfrm>
          <a:off x="793115" y="5229225"/>
          <a:ext cx="136525" cy="1612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3"/>
  <sheetViews>
    <sheetView zoomScale="110" zoomScaleNormal="110" topLeftCell="A37" workbookViewId="0">
      <selection activeCell="K97" sqref="K97"/>
    </sheetView>
  </sheetViews>
  <sheetFormatPr defaultColWidth="8.875" defaultRowHeight="13.5"/>
  <cols>
    <col min="7" max="7" width="13.4416666666667" customWidth="1"/>
    <col min="8" max="8" width="12.1083333333333" customWidth="1"/>
    <col min="9" max="9" width="12.7666666666667" customWidth="1"/>
    <col min="10" max="10" width="11.7666666666667" customWidth="1"/>
    <col min="12" max="12" width="14.2166666666667" customWidth="1"/>
    <col min="13" max="13" width="15.2166666666667" customWidth="1"/>
  </cols>
  <sheetData>
    <row r="1" ht="25.5" spans="1:13">
      <c r="A1" s="88" t="s">
        <v>0</v>
      </c>
      <c r="B1" s="88"/>
      <c r="C1" s="88"/>
      <c r="D1" s="89"/>
      <c r="E1" s="89"/>
      <c r="F1" s="89"/>
      <c r="G1" s="90"/>
      <c r="H1" s="91"/>
      <c r="I1" s="90"/>
      <c r="J1" s="90"/>
      <c r="K1" s="90"/>
      <c r="L1" s="89"/>
      <c r="M1" s="90"/>
    </row>
    <row r="2" ht="22.5" spans="1:13">
      <c r="A2" s="92" t="s">
        <v>1</v>
      </c>
      <c r="B2" s="92"/>
      <c r="C2" s="92"/>
      <c r="D2" s="92"/>
      <c r="E2" s="92"/>
      <c r="F2" s="92"/>
      <c r="G2" s="92"/>
      <c r="H2" s="92"/>
      <c r="I2" s="92"/>
      <c r="J2" s="92"/>
      <c r="K2" s="92"/>
      <c r="L2" s="92"/>
      <c r="M2" s="92"/>
    </row>
    <row r="3" ht="22.5" spans="1:13">
      <c r="A3" s="92"/>
      <c r="B3" s="92"/>
      <c r="C3" s="92"/>
      <c r="D3" s="92"/>
      <c r="E3" s="92"/>
      <c r="F3" s="92"/>
      <c r="G3" s="93"/>
      <c r="H3" s="92"/>
      <c r="I3" s="92"/>
      <c r="J3" s="92"/>
      <c r="K3" s="92"/>
      <c r="L3" s="92"/>
      <c r="M3" s="94" t="s">
        <v>2</v>
      </c>
    </row>
    <row r="4" spans="1:13">
      <c r="A4" s="95" t="s">
        <v>3</v>
      </c>
      <c r="B4" s="96" t="s">
        <v>4</v>
      </c>
      <c r="C4" s="96"/>
      <c r="D4" s="96"/>
      <c r="E4" s="96"/>
      <c r="F4" s="96" t="s">
        <v>5</v>
      </c>
      <c r="G4" s="97" t="s">
        <v>6</v>
      </c>
      <c r="H4" s="96" t="s">
        <v>7</v>
      </c>
      <c r="I4" s="97" t="s">
        <v>8</v>
      </c>
      <c r="J4" s="97" t="s">
        <v>9</v>
      </c>
      <c r="K4" s="97" t="s">
        <v>10</v>
      </c>
      <c r="L4" s="96" t="s">
        <v>11</v>
      </c>
      <c r="M4" s="97" t="s">
        <v>12</v>
      </c>
    </row>
    <row r="5" ht="24" spans="1:13">
      <c r="A5" s="95"/>
      <c r="B5" s="96"/>
      <c r="C5" s="96"/>
      <c r="D5" s="96"/>
      <c r="E5" s="96"/>
      <c r="F5" s="96"/>
      <c r="G5" s="97"/>
      <c r="H5" s="96"/>
      <c r="I5" s="97"/>
      <c r="J5" s="97" t="s">
        <v>13</v>
      </c>
      <c r="K5" s="97"/>
      <c r="L5" s="96"/>
      <c r="M5" s="97"/>
    </row>
    <row r="6" spans="1:13">
      <c r="A6" s="98" t="s">
        <v>14</v>
      </c>
      <c r="B6" s="98"/>
      <c r="C6" s="98"/>
      <c r="D6" s="98"/>
      <c r="E6" s="98"/>
      <c r="F6" s="99"/>
      <c r="G6" s="100">
        <f>G9+G88+G114+G119</f>
        <v>15905</v>
      </c>
      <c r="H6" s="100">
        <f>H9+H88+H119</f>
        <v>0</v>
      </c>
      <c r="I6" s="100">
        <f>I9+I88++I114+I119</f>
        <v>15905</v>
      </c>
      <c r="J6" s="100">
        <f>J9+J88++J114+J119</f>
        <v>15905</v>
      </c>
      <c r="K6" s="100"/>
      <c r="L6" s="100">
        <f>L9+L88+L114+L119</f>
        <v>15905</v>
      </c>
      <c r="M6" s="100">
        <f>M9+M88+M114+M119</f>
        <v>15905</v>
      </c>
    </row>
    <row r="7" spans="1:13">
      <c r="A7" s="98" t="s">
        <v>15</v>
      </c>
      <c r="B7" s="98"/>
      <c r="C7" s="98"/>
      <c r="D7" s="98"/>
      <c r="E7" s="98"/>
      <c r="F7" s="99"/>
      <c r="G7" s="100">
        <f t="shared" ref="G7:J7" si="0">G10+G89+G114+G119</f>
        <v>15905</v>
      </c>
      <c r="H7" s="100">
        <f>H10+H89+H119</f>
        <v>0</v>
      </c>
      <c r="I7" s="100">
        <f t="shared" si="0"/>
        <v>15905</v>
      </c>
      <c r="J7" s="100">
        <f t="shared" si="0"/>
        <v>15905</v>
      </c>
      <c r="K7" s="100"/>
      <c r="L7" s="100">
        <f>L10+L89+L114+L119</f>
        <v>15905</v>
      </c>
      <c r="M7" s="100">
        <f>M10+M89+M114+M119</f>
        <v>15905</v>
      </c>
    </row>
    <row r="8" spans="1:13">
      <c r="A8" s="98" t="s">
        <v>13</v>
      </c>
      <c r="B8" s="98"/>
      <c r="C8" s="98"/>
      <c r="D8" s="98"/>
      <c r="E8" s="98"/>
      <c r="F8" s="99"/>
      <c r="G8" s="100">
        <f t="shared" ref="G8:J8" si="1">G10+G90+G114+G119</f>
        <v>15905</v>
      </c>
      <c r="H8" s="100">
        <f>H10+H90+H119</f>
        <v>0</v>
      </c>
      <c r="I8" s="100">
        <f t="shared" si="1"/>
        <v>15905</v>
      </c>
      <c r="J8" s="100">
        <f t="shared" si="1"/>
        <v>15905</v>
      </c>
      <c r="K8" s="100"/>
      <c r="L8" s="100">
        <f>L10+L90+L114+L119</f>
        <v>15905</v>
      </c>
      <c r="M8" s="100">
        <f>M10+M90+M114+M119</f>
        <v>15905</v>
      </c>
    </row>
    <row r="9" spans="1:13">
      <c r="A9" s="101" t="s">
        <v>16</v>
      </c>
      <c r="B9" s="101"/>
      <c r="C9" s="101"/>
      <c r="D9" s="101"/>
      <c r="E9" s="101"/>
      <c r="F9" s="101"/>
      <c r="G9" s="100">
        <f t="shared" ref="G9:J9" si="2">G10+G19+G21+G38+G43+G59</f>
        <v>9616</v>
      </c>
      <c r="H9" s="100"/>
      <c r="I9" s="100">
        <f t="shared" si="2"/>
        <v>9616</v>
      </c>
      <c r="J9" s="100">
        <f t="shared" si="2"/>
        <v>9616</v>
      </c>
      <c r="K9" s="100"/>
      <c r="L9" s="100">
        <f>L10+L19+L21+L38+L43+L59</f>
        <v>9616</v>
      </c>
      <c r="M9" s="100">
        <f>M10+M19+M21+M38+M43+M59</f>
        <v>9616</v>
      </c>
    </row>
    <row r="10" spans="1:13">
      <c r="A10" s="101" t="s">
        <v>17</v>
      </c>
      <c r="B10" s="101"/>
      <c r="C10" s="101"/>
      <c r="D10" s="101"/>
      <c r="E10" s="101"/>
      <c r="F10" s="101"/>
      <c r="G10" s="100">
        <f t="shared" ref="G10:M10" si="3">G11</f>
        <v>9616</v>
      </c>
      <c r="H10" s="100">
        <f t="shared" si="3"/>
        <v>0</v>
      </c>
      <c r="I10" s="100">
        <f t="shared" si="3"/>
        <v>9616</v>
      </c>
      <c r="J10" s="100">
        <f t="shared" si="3"/>
        <v>9616</v>
      </c>
      <c r="K10" s="100">
        <f t="shared" si="3"/>
        <v>0</v>
      </c>
      <c r="L10" s="100">
        <f t="shared" si="3"/>
        <v>9616</v>
      </c>
      <c r="M10" s="100">
        <f t="shared" si="3"/>
        <v>9616</v>
      </c>
    </row>
    <row r="11" spans="1:13">
      <c r="A11" s="95">
        <v>1</v>
      </c>
      <c r="B11" s="102" t="s">
        <v>18</v>
      </c>
      <c r="C11" s="102"/>
      <c r="D11" s="102"/>
      <c r="E11" s="102"/>
      <c r="F11" s="102"/>
      <c r="G11" s="100">
        <f t="shared" ref="G11:J11" si="4">G12+G13+G14+G15+G17+G16+G18</f>
        <v>9616</v>
      </c>
      <c r="H11" s="100"/>
      <c r="I11" s="100">
        <f t="shared" si="4"/>
        <v>9616</v>
      </c>
      <c r="J11" s="100">
        <f t="shared" si="4"/>
        <v>9616</v>
      </c>
      <c r="K11" s="100"/>
      <c r="L11" s="100">
        <f>L12+L13+L14+L15+L17+L16+L18</f>
        <v>9616</v>
      </c>
      <c r="M11" s="100">
        <f>M12+M13+M14+M15+M17+M16+M18</f>
        <v>9616</v>
      </c>
    </row>
    <row r="12" spans="1:13">
      <c r="A12" s="95"/>
      <c r="B12" s="103" t="s">
        <v>19</v>
      </c>
      <c r="C12" s="103"/>
      <c r="D12" s="103"/>
      <c r="E12" s="103"/>
      <c r="F12" s="103"/>
      <c r="G12" s="104">
        <v>8091</v>
      </c>
      <c r="H12" s="99"/>
      <c r="I12" s="104">
        <v>8091</v>
      </c>
      <c r="J12" s="104">
        <v>8091</v>
      </c>
      <c r="K12" s="105"/>
      <c r="L12" s="104">
        <v>8091</v>
      </c>
      <c r="M12" s="104">
        <v>8091</v>
      </c>
    </row>
    <row r="13" spans="1:13">
      <c r="A13" s="95"/>
      <c r="B13" s="103" t="s">
        <v>20</v>
      </c>
      <c r="C13" s="103"/>
      <c r="D13" s="103"/>
      <c r="E13" s="103"/>
      <c r="F13" s="103"/>
      <c r="G13" s="104">
        <v>1525</v>
      </c>
      <c r="H13" s="99"/>
      <c r="I13" s="104">
        <v>1525</v>
      </c>
      <c r="J13" s="104">
        <v>1525</v>
      </c>
      <c r="K13" s="105"/>
      <c r="L13" s="104">
        <v>1525</v>
      </c>
      <c r="M13" s="104">
        <v>1525</v>
      </c>
    </row>
    <row r="14" spans="1:13">
      <c r="A14" s="95"/>
      <c r="B14" s="103" t="s">
        <v>21</v>
      </c>
      <c r="C14" s="103"/>
      <c r="D14" s="103"/>
      <c r="E14" s="103"/>
      <c r="F14" s="103"/>
      <c r="G14" s="100"/>
      <c r="H14" s="106"/>
      <c r="I14" s="100"/>
      <c r="J14" s="106"/>
      <c r="K14" s="106"/>
      <c r="L14" s="100"/>
      <c r="M14" s="100"/>
    </row>
    <row r="15" spans="1:13">
      <c r="A15" s="95"/>
      <c r="B15" s="103" t="s">
        <v>22</v>
      </c>
      <c r="C15" s="103"/>
      <c r="D15" s="103"/>
      <c r="E15" s="103"/>
      <c r="F15" s="103"/>
      <c r="G15" s="100"/>
      <c r="H15" s="106"/>
      <c r="I15" s="100"/>
      <c r="J15" s="106"/>
      <c r="K15" s="106"/>
      <c r="L15" s="100"/>
      <c r="M15" s="100"/>
    </row>
    <row r="16" spans="1:13">
      <c r="A16" s="95"/>
      <c r="B16" s="103" t="s">
        <v>22</v>
      </c>
      <c r="C16" s="103"/>
      <c r="D16" s="103"/>
      <c r="E16" s="103"/>
      <c r="F16" s="103"/>
      <c r="G16" s="100"/>
      <c r="H16" s="106"/>
      <c r="I16" s="100"/>
      <c r="J16" s="106"/>
      <c r="K16" s="106"/>
      <c r="L16" s="100"/>
      <c r="M16" s="100"/>
    </row>
    <row r="17" spans="1:13">
      <c r="A17" s="95"/>
      <c r="B17" s="103" t="s">
        <v>23</v>
      </c>
      <c r="C17" s="103"/>
      <c r="D17" s="103"/>
      <c r="E17" s="103"/>
      <c r="F17" s="103"/>
      <c r="G17" s="100"/>
      <c r="H17" s="106"/>
      <c r="I17" s="100"/>
      <c r="J17" s="106"/>
      <c r="K17" s="106"/>
      <c r="L17" s="100"/>
      <c r="M17" s="100"/>
    </row>
    <row r="18" spans="1:13">
      <c r="A18" s="95"/>
      <c r="B18" s="103" t="s">
        <v>23</v>
      </c>
      <c r="C18" s="103"/>
      <c r="D18" s="103"/>
      <c r="E18" s="103"/>
      <c r="F18" s="103"/>
      <c r="G18" s="100"/>
      <c r="H18" s="106"/>
      <c r="I18" s="100"/>
      <c r="J18" s="106"/>
      <c r="K18" s="106"/>
      <c r="L18" s="100"/>
      <c r="M18" s="100"/>
    </row>
    <row r="19" ht="14.25" spans="1:13">
      <c r="A19" s="107">
        <v>2</v>
      </c>
      <c r="B19" s="108" t="s">
        <v>24</v>
      </c>
      <c r="C19" s="108"/>
      <c r="D19" s="108"/>
      <c r="E19" s="108"/>
      <c r="F19" s="108"/>
      <c r="G19" s="100"/>
      <c r="H19" s="109"/>
      <c r="I19" s="100"/>
      <c r="J19" s="106">
        <v>0</v>
      </c>
      <c r="K19" s="110"/>
      <c r="L19" s="100"/>
      <c r="M19" s="100"/>
    </row>
    <row r="20" spans="1:13">
      <c r="A20" s="111"/>
      <c r="B20" s="112" t="s">
        <v>25</v>
      </c>
      <c r="C20" s="113"/>
      <c r="D20" s="113"/>
      <c r="E20" s="114"/>
      <c r="F20" s="115"/>
      <c r="G20" s="100"/>
      <c r="H20" s="106"/>
      <c r="I20" s="100"/>
      <c r="J20" s="106"/>
      <c r="K20" s="106"/>
      <c r="L20" s="100"/>
      <c r="M20" s="100"/>
    </row>
    <row r="21" spans="1:13">
      <c r="A21" s="116"/>
      <c r="B21" s="117" t="s">
        <v>26</v>
      </c>
      <c r="C21" s="115" t="s">
        <v>27</v>
      </c>
      <c r="D21" s="115"/>
      <c r="E21" s="115"/>
      <c r="F21" s="115"/>
      <c r="G21" s="106"/>
      <c r="H21" s="106"/>
      <c r="I21" s="106"/>
      <c r="J21" s="106">
        <v>0</v>
      </c>
      <c r="K21" s="118"/>
      <c r="L21" s="106"/>
      <c r="M21" s="106"/>
    </row>
    <row r="22" spans="1:13">
      <c r="A22" s="116"/>
      <c r="B22" s="119"/>
      <c r="C22" s="120" t="s">
        <v>28</v>
      </c>
      <c r="D22" s="115" t="s">
        <v>29</v>
      </c>
      <c r="E22" s="115"/>
      <c r="F22" s="115"/>
      <c r="G22" s="100"/>
      <c r="H22" s="121"/>
      <c r="I22" s="100"/>
      <c r="J22" s="106"/>
      <c r="K22" s="122"/>
      <c r="L22" s="100"/>
      <c r="M22" s="100"/>
    </row>
    <row r="23" spans="1:13">
      <c r="A23" s="116"/>
      <c r="B23" s="119"/>
      <c r="C23" s="120"/>
      <c r="D23" s="115" t="s">
        <v>30</v>
      </c>
      <c r="E23" s="115"/>
      <c r="F23" s="115"/>
      <c r="G23" s="97"/>
      <c r="H23" s="96"/>
      <c r="I23" s="97"/>
      <c r="J23" s="106">
        <v>0</v>
      </c>
      <c r="K23" s="118"/>
      <c r="L23" s="97"/>
      <c r="M23" s="97"/>
    </row>
    <row r="24" spans="1:13">
      <c r="A24" s="116"/>
      <c r="B24" s="119"/>
      <c r="C24" s="120"/>
      <c r="D24" s="115" t="s">
        <v>31</v>
      </c>
      <c r="E24" s="115"/>
      <c r="F24" s="115"/>
      <c r="G24" s="100"/>
      <c r="H24" s="106"/>
      <c r="I24" s="100"/>
      <c r="J24" s="106"/>
      <c r="K24" s="106"/>
      <c r="L24" s="100"/>
      <c r="M24" s="100"/>
    </row>
    <row r="25" spans="1:13">
      <c r="A25" s="116"/>
      <c r="B25" s="119"/>
      <c r="C25" s="120"/>
      <c r="D25" s="115" t="s">
        <v>32</v>
      </c>
      <c r="E25" s="115"/>
      <c r="F25" s="115"/>
      <c r="G25" s="100"/>
      <c r="H25" s="106"/>
      <c r="I25" s="100"/>
      <c r="J25" s="106"/>
      <c r="K25" s="106"/>
      <c r="L25" s="100"/>
      <c r="M25" s="100"/>
    </row>
    <row r="26" spans="1:13">
      <c r="A26" s="116"/>
      <c r="B26" s="119"/>
      <c r="C26" s="120"/>
      <c r="D26" s="115" t="s">
        <v>33</v>
      </c>
      <c r="E26" s="115"/>
      <c r="F26" s="115"/>
      <c r="G26" s="100"/>
      <c r="H26" s="106"/>
      <c r="I26" s="100"/>
      <c r="J26" s="106"/>
      <c r="K26" s="106"/>
      <c r="L26" s="100"/>
      <c r="M26" s="100"/>
    </row>
    <row r="27" spans="1:13">
      <c r="A27" s="116"/>
      <c r="B27" s="119"/>
      <c r="C27" s="120"/>
      <c r="D27" s="112" t="s">
        <v>34</v>
      </c>
      <c r="E27" s="114"/>
      <c r="F27" s="115"/>
      <c r="G27" s="100"/>
      <c r="H27" s="106"/>
      <c r="I27" s="100"/>
      <c r="J27" s="106"/>
      <c r="K27" s="106"/>
      <c r="L27" s="100"/>
      <c r="M27" s="100"/>
    </row>
    <row r="28" spans="1:13">
      <c r="A28" s="116"/>
      <c r="B28" s="119"/>
      <c r="C28" s="120"/>
      <c r="D28" s="112" t="s">
        <v>35</v>
      </c>
      <c r="E28" s="114"/>
      <c r="F28" s="115"/>
      <c r="G28" s="100"/>
      <c r="H28" s="106"/>
      <c r="I28" s="100"/>
      <c r="J28" s="106"/>
      <c r="K28" s="106"/>
      <c r="L28" s="100"/>
      <c r="M28" s="100"/>
    </row>
    <row r="29" spans="1:13">
      <c r="A29" s="116"/>
      <c r="B29" s="119"/>
      <c r="C29" s="120"/>
      <c r="D29" s="112" t="s">
        <v>36</v>
      </c>
      <c r="E29" s="114"/>
      <c r="F29" s="115"/>
      <c r="G29" s="100"/>
      <c r="H29" s="106"/>
      <c r="I29" s="100"/>
      <c r="J29" s="106"/>
      <c r="K29" s="106"/>
      <c r="L29" s="100"/>
      <c r="M29" s="100"/>
    </row>
    <row r="30" spans="1:13">
      <c r="A30" s="116"/>
      <c r="B30" s="119"/>
      <c r="C30" s="120"/>
      <c r="D30" s="115" t="s">
        <v>37</v>
      </c>
      <c r="E30" s="115"/>
      <c r="F30" s="115"/>
      <c r="G30" s="100"/>
      <c r="H30" s="106"/>
      <c r="I30" s="100"/>
      <c r="J30" s="106"/>
      <c r="K30" s="106"/>
      <c r="L30" s="100"/>
      <c r="M30" s="100"/>
    </row>
    <row r="31" spans="1:13">
      <c r="A31" s="116"/>
      <c r="B31" s="119"/>
      <c r="C31" s="115" t="s">
        <v>38</v>
      </c>
      <c r="D31" s="115"/>
      <c r="E31" s="115"/>
      <c r="F31" s="115"/>
      <c r="G31" s="106"/>
      <c r="H31" s="106"/>
      <c r="I31" s="106"/>
      <c r="J31" s="106"/>
      <c r="K31" s="106"/>
      <c r="L31" s="106"/>
      <c r="M31" s="106"/>
    </row>
    <row r="32" spans="1:13">
      <c r="A32" s="111"/>
      <c r="B32" s="123"/>
      <c r="C32" s="112" t="s">
        <v>25</v>
      </c>
      <c r="D32" s="113"/>
      <c r="E32" s="114"/>
      <c r="F32" s="115"/>
      <c r="G32" s="100"/>
      <c r="H32" s="106"/>
      <c r="I32" s="100"/>
      <c r="J32" s="106"/>
      <c r="K32" s="106"/>
      <c r="L32" s="100"/>
      <c r="M32" s="100"/>
    </row>
    <row r="33" spans="1:13">
      <c r="A33" s="124">
        <v>4</v>
      </c>
      <c r="B33" s="117" t="s">
        <v>39</v>
      </c>
      <c r="C33" s="125" t="s">
        <v>27</v>
      </c>
      <c r="D33" s="126"/>
      <c r="E33" s="127"/>
      <c r="F33" s="115"/>
      <c r="G33" s="100"/>
      <c r="H33" s="96"/>
      <c r="I33" s="100"/>
      <c r="J33" s="106">
        <v>0</v>
      </c>
      <c r="K33" s="110"/>
      <c r="L33" s="100"/>
      <c r="M33" s="100"/>
    </row>
    <row r="34" spans="1:13">
      <c r="A34" s="116"/>
      <c r="B34" s="119"/>
      <c r="C34" s="128"/>
      <c r="D34" s="129"/>
      <c r="E34" s="130"/>
      <c r="F34" s="115"/>
      <c r="G34" s="100"/>
      <c r="H34" s="106"/>
      <c r="I34" s="100"/>
      <c r="J34" s="106"/>
      <c r="K34" s="106"/>
      <c r="L34" s="100"/>
      <c r="M34" s="100"/>
    </row>
    <row r="35" spans="1:13">
      <c r="A35" s="116"/>
      <c r="B35" s="119"/>
      <c r="C35" s="131" t="s">
        <v>40</v>
      </c>
      <c r="D35" s="132"/>
      <c r="E35" s="133"/>
      <c r="F35" s="134"/>
      <c r="G35" s="100"/>
      <c r="H35" s="106"/>
      <c r="I35" s="100"/>
      <c r="J35" s="106"/>
      <c r="K35" s="106"/>
      <c r="L35" s="100"/>
      <c r="M35" s="100"/>
    </row>
    <row r="36" spans="1:13">
      <c r="A36" s="116"/>
      <c r="B36" s="119"/>
      <c r="C36" s="115" t="s">
        <v>38</v>
      </c>
      <c r="D36" s="115"/>
      <c r="E36" s="115"/>
      <c r="F36" s="115"/>
      <c r="G36" s="106"/>
      <c r="H36" s="106"/>
      <c r="I36" s="106"/>
      <c r="J36" s="106"/>
      <c r="K36" s="106"/>
      <c r="L36" s="106"/>
      <c r="M36" s="106"/>
    </row>
    <row r="37" spans="1:13">
      <c r="A37" s="111"/>
      <c r="B37" s="123"/>
      <c r="C37" s="112" t="s">
        <v>25</v>
      </c>
      <c r="D37" s="113"/>
      <c r="E37" s="114"/>
      <c r="F37" s="115"/>
      <c r="G37" s="100"/>
      <c r="H37" s="106"/>
      <c r="I37" s="100"/>
      <c r="J37" s="106"/>
      <c r="K37" s="106"/>
      <c r="L37" s="100"/>
      <c r="M37" s="100"/>
    </row>
    <row r="38" spans="1:13">
      <c r="A38" s="124">
        <v>5</v>
      </c>
      <c r="B38" s="115" t="s">
        <v>41</v>
      </c>
      <c r="C38" s="115"/>
      <c r="D38" s="115"/>
      <c r="E38" s="115"/>
      <c r="F38" s="115"/>
      <c r="G38" s="97"/>
      <c r="H38" s="96"/>
      <c r="I38" s="97"/>
      <c r="J38" s="106">
        <v>0</v>
      </c>
      <c r="K38" s="122"/>
      <c r="L38" s="97"/>
      <c r="M38" s="97"/>
    </row>
    <row r="39" spans="1:13">
      <c r="A39" s="111"/>
      <c r="B39" s="112" t="s">
        <v>25</v>
      </c>
      <c r="C39" s="113"/>
      <c r="D39" s="113"/>
      <c r="E39" s="114"/>
      <c r="F39" s="115"/>
      <c r="G39" s="100"/>
      <c r="H39" s="106"/>
      <c r="I39" s="100"/>
      <c r="J39" s="106"/>
      <c r="K39" s="106"/>
      <c r="L39" s="100"/>
      <c r="M39" s="100"/>
    </row>
    <row r="40" spans="1:13">
      <c r="A40" s="124">
        <v>6</v>
      </c>
      <c r="B40" s="115" t="s">
        <v>42</v>
      </c>
      <c r="C40" s="115"/>
      <c r="D40" s="115"/>
      <c r="E40" s="115"/>
      <c r="F40" s="115"/>
      <c r="G40" s="100"/>
      <c r="H40" s="106"/>
      <c r="I40" s="100"/>
      <c r="J40" s="106"/>
      <c r="K40" s="106"/>
      <c r="L40" s="100"/>
      <c r="M40" s="100"/>
    </row>
    <row r="41" spans="1:13">
      <c r="A41" s="111"/>
      <c r="B41" s="112" t="s">
        <v>25</v>
      </c>
      <c r="C41" s="113"/>
      <c r="D41" s="113"/>
      <c r="E41" s="114"/>
      <c r="F41" s="115"/>
      <c r="G41" s="100"/>
      <c r="H41" s="106"/>
      <c r="I41" s="100"/>
      <c r="J41" s="106"/>
      <c r="K41" s="106"/>
      <c r="L41" s="100"/>
      <c r="M41" s="100"/>
    </row>
    <row r="42" spans="1:13">
      <c r="A42" s="124">
        <v>7</v>
      </c>
      <c r="B42" s="135" t="s">
        <v>43</v>
      </c>
      <c r="C42" s="136"/>
      <c r="D42" s="136"/>
      <c r="E42" s="137"/>
      <c r="F42" s="138"/>
      <c r="G42" s="100"/>
      <c r="H42" s="106"/>
      <c r="I42" s="100"/>
      <c r="J42" s="106"/>
      <c r="K42" s="106"/>
      <c r="L42" s="100"/>
      <c r="M42" s="100"/>
    </row>
    <row r="43" spans="1:13">
      <c r="A43" s="116"/>
      <c r="B43" s="139" t="s">
        <v>44</v>
      </c>
      <c r="C43" s="140"/>
      <c r="D43" s="140"/>
      <c r="E43" s="141"/>
      <c r="F43" s="142"/>
      <c r="G43" s="143"/>
      <c r="H43" s="144"/>
      <c r="I43" s="143"/>
      <c r="J43" s="145">
        <v>0</v>
      </c>
      <c r="K43" s="146"/>
      <c r="L43" s="143"/>
      <c r="M43" s="143"/>
    </row>
    <row r="44" spans="1:13">
      <c r="A44" s="116"/>
      <c r="B44" s="147"/>
      <c r="C44" s="148"/>
      <c r="D44" s="148"/>
      <c r="E44" s="149"/>
      <c r="F44" s="150"/>
      <c r="G44" s="151"/>
      <c r="H44" s="152"/>
      <c r="I44" s="151"/>
      <c r="J44" s="153"/>
      <c r="K44" s="154"/>
      <c r="L44" s="151"/>
      <c r="M44" s="151"/>
    </row>
    <row r="45" spans="1:13">
      <c r="A45" s="116"/>
      <c r="B45" s="155"/>
      <c r="C45" s="156"/>
      <c r="D45" s="156"/>
      <c r="E45" s="157"/>
      <c r="F45" s="158"/>
      <c r="G45" s="159"/>
      <c r="H45" s="160"/>
      <c r="I45" s="159"/>
      <c r="J45" s="161"/>
      <c r="K45" s="162"/>
      <c r="L45" s="159"/>
      <c r="M45" s="159"/>
    </row>
    <row r="46" spans="1:13">
      <c r="A46" s="116"/>
      <c r="B46" s="163" t="s">
        <v>45</v>
      </c>
      <c r="C46" s="164"/>
      <c r="D46" s="164"/>
      <c r="E46" s="165"/>
      <c r="F46" s="120"/>
      <c r="G46" s="100"/>
      <c r="H46" s="100"/>
      <c r="I46" s="100"/>
      <c r="J46" s="100"/>
      <c r="K46" s="100"/>
      <c r="L46" s="100"/>
      <c r="M46" s="100"/>
    </row>
    <row r="47" spans="1:13">
      <c r="A47" s="111"/>
      <c r="B47" s="112" t="s">
        <v>25</v>
      </c>
      <c r="C47" s="113"/>
      <c r="D47" s="113"/>
      <c r="E47" s="114"/>
      <c r="F47" s="115"/>
      <c r="G47" s="104"/>
      <c r="H47" s="166"/>
      <c r="I47" s="104"/>
      <c r="J47" s="166"/>
      <c r="K47" s="167"/>
      <c r="L47" s="104"/>
      <c r="M47" s="104"/>
    </row>
    <row r="48" spans="1:13">
      <c r="A48" s="124">
        <v>8</v>
      </c>
      <c r="B48" s="115" t="s">
        <v>46</v>
      </c>
      <c r="C48" s="115"/>
      <c r="D48" s="115"/>
      <c r="E48" s="115"/>
      <c r="F48" s="115"/>
      <c r="G48" s="100"/>
      <c r="H48" s="106"/>
      <c r="I48" s="100"/>
      <c r="J48" s="106"/>
      <c r="K48" s="106"/>
      <c r="L48" s="100"/>
      <c r="M48" s="100"/>
    </row>
    <row r="49" spans="1:13">
      <c r="A49" s="116"/>
      <c r="B49" s="112" t="s">
        <v>25</v>
      </c>
      <c r="C49" s="113"/>
      <c r="D49" s="113"/>
      <c r="E49" s="114"/>
      <c r="F49" s="115"/>
      <c r="G49" s="100"/>
      <c r="H49" s="106"/>
      <c r="I49" s="100"/>
      <c r="J49" s="106"/>
      <c r="K49" s="106"/>
      <c r="L49" s="100"/>
      <c r="M49" s="100"/>
    </row>
    <row r="50" spans="1:13">
      <c r="A50" s="124">
        <v>9</v>
      </c>
      <c r="B50" s="115" t="s">
        <v>47</v>
      </c>
      <c r="C50" s="115"/>
      <c r="D50" s="115"/>
      <c r="E50" s="115"/>
      <c r="F50" s="115"/>
      <c r="G50" s="100"/>
      <c r="H50" s="100"/>
      <c r="I50" s="100"/>
      <c r="J50" s="100"/>
      <c r="K50" s="100"/>
      <c r="L50" s="100"/>
      <c r="M50" s="100"/>
    </row>
    <row r="51" spans="1:13">
      <c r="A51" s="116"/>
      <c r="B51" s="112" t="s">
        <v>25</v>
      </c>
      <c r="C51" s="113"/>
      <c r="D51" s="113"/>
      <c r="E51" s="114"/>
      <c r="F51" s="115"/>
      <c r="G51" s="100"/>
      <c r="H51" s="106"/>
      <c r="I51" s="100"/>
      <c r="J51" s="106"/>
      <c r="K51" s="106"/>
      <c r="L51" s="100"/>
      <c r="M51" s="100"/>
    </row>
    <row r="52" spans="1:13">
      <c r="A52" s="124">
        <v>10</v>
      </c>
      <c r="B52" s="115" t="s">
        <v>48</v>
      </c>
      <c r="C52" s="115"/>
      <c r="D52" s="115"/>
      <c r="E52" s="115"/>
      <c r="F52" s="115"/>
      <c r="G52" s="100"/>
      <c r="H52" s="106"/>
      <c r="I52" s="100"/>
      <c r="J52" s="106"/>
      <c r="K52" s="106"/>
      <c r="L52" s="100"/>
      <c r="M52" s="100"/>
    </row>
    <row r="53" spans="1:13">
      <c r="A53" s="111"/>
      <c r="B53" s="112" t="s">
        <v>25</v>
      </c>
      <c r="C53" s="113"/>
      <c r="D53" s="113"/>
      <c r="E53" s="114"/>
      <c r="F53" s="115"/>
      <c r="G53" s="100"/>
      <c r="H53" s="106"/>
      <c r="I53" s="100"/>
      <c r="J53" s="106"/>
      <c r="K53" s="106"/>
      <c r="L53" s="100"/>
      <c r="M53" s="100"/>
    </row>
    <row r="54" spans="1:13">
      <c r="A54" s="138">
        <v>11</v>
      </c>
      <c r="B54" s="115" t="s">
        <v>49</v>
      </c>
      <c r="C54" s="115"/>
      <c r="D54" s="115"/>
      <c r="E54" s="115"/>
      <c r="F54" s="115"/>
      <c r="G54" s="100"/>
      <c r="H54" s="106"/>
      <c r="I54" s="100"/>
      <c r="J54" s="106"/>
      <c r="K54" s="106"/>
      <c r="L54" s="100"/>
      <c r="M54" s="100"/>
    </row>
    <row r="55" spans="1:13">
      <c r="A55" s="124">
        <v>12</v>
      </c>
      <c r="B55" s="115" t="s">
        <v>50</v>
      </c>
      <c r="C55" s="115"/>
      <c r="D55" s="115"/>
      <c r="E55" s="115"/>
      <c r="F55" s="115"/>
      <c r="G55" s="100"/>
      <c r="H55" s="106"/>
      <c r="I55" s="100"/>
      <c r="J55" s="106"/>
      <c r="K55" s="106"/>
      <c r="L55" s="100"/>
      <c r="M55" s="100"/>
    </row>
    <row r="56" spans="1:13">
      <c r="A56" s="111"/>
      <c r="B56" s="112" t="s">
        <v>25</v>
      </c>
      <c r="C56" s="113"/>
      <c r="D56" s="113"/>
      <c r="E56" s="114"/>
      <c r="F56" s="115"/>
      <c r="G56" s="100"/>
      <c r="H56" s="106"/>
      <c r="I56" s="100"/>
      <c r="J56" s="106"/>
      <c r="K56" s="106"/>
      <c r="L56" s="100"/>
      <c r="M56" s="100"/>
    </row>
    <row r="57" spans="1:13">
      <c r="A57" s="124">
        <v>13</v>
      </c>
      <c r="B57" s="112" t="s">
        <v>51</v>
      </c>
      <c r="C57" s="113"/>
      <c r="D57" s="113"/>
      <c r="E57" s="114"/>
      <c r="F57" s="115"/>
      <c r="G57" s="100"/>
      <c r="H57" s="106"/>
      <c r="I57" s="100"/>
      <c r="J57" s="106"/>
      <c r="K57" s="106"/>
      <c r="L57" s="100"/>
      <c r="M57" s="100"/>
    </row>
    <row r="58" spans="1:13">
      <c r="A58" s="111"/>
      <c r="B58" s="112" t="s">
        <v>25</v>
      </c>
      <c r="C58" s="113"/>
      <c r="D58" s="113"/>
      <c r="E58" s="114"/>
      <c r="F58" s="115"/>
      <c r="G58" s="100"/>
      <c r="H58" s="106"/>
      <c r="I58" s="100"/>
      <c r="J58" s="106"/>
      <c r="K58" s="106"/>
      <c r="L58" s="100"/>
      <c r="M58" s="100"/>
    </row>
    <row r="59" spans="1:13">
      <c r="A59" s="124">
        <v>14</v>
      </c>
      <c r="B59" s="139" t="s">
        <v>52</v>
      </c>
      <c r="C59" s="140"/>
      <c r="D59" s="140"/>
      <c r="E59" s="141"/>
      <c r="F59" s="120"/>
      <c r="G59" s="100"/>
      <c r="H59" s="121"/>
      <c r="I59" s="100"/>
      <c r="J59" s="100">
        <v>0</v>
      </c>
      <c r="K59" s="122"/>
      <c r="L59" s="100"/>
      <c r="M59" s="100"/>
    </row>
    <row r="60" spans="1:13">
      <c r="A60" s="116"/>
      <c r="B60" s="155"/>
      <c r="C60" s="156"/>
      <c r="D60" s="156"/>
      <c r="E60" s="157"/>
      <c r="F60" s="120"/>
      <c r="G60" s="100"/>
      <c r="H60" s="168"/>
      <c r="I60" s="100"/>
      <c r="J60" s="168"/>
      <c r="K60" s="168"/>
      <c r="L60" s="100"/>
      <c r="M60" s="100"/>
    </row>
    <row r="61" spans="1:13">
      <c r="A61" s="111"/>
      <c r="B61" s="112" t="s">
        <v>25</v>
      </c>
      <c r="C61" s="113"/>
      <c r="D61" s="113"/>
      <c r="E61" s="114"/>
      <c r="F61" s="115"/>
      <c r="G61" s="100"/>
      <c r="H61" s="106"/>
      <c r="I61" s="100"/>
      <c r="J61" s="106"/>
      <c r="K61" s="106"/>
      <c r="L61" s="100"/>
      <c r="M61" s="100"/>
    </row>
    <row r="62" spans="1:13">
      <c r="A62" s="138">
        <v>15</v>
      </c>
      <c r="B62" s="115" t="s">
        <v>53</v>
      </c>
      <c r="C62" s="115"/>
      <c r="D62" s="115"/>
      <c r="E62" s="115"/>
      <c r="F62" s="115"/>
      <c r="G62" s="100"/>
      <c r="H62" s="106"/>
      <c r="I62" s="100"/>
      <c r="J62" s="106"/>
      <c r="K62" s="106"/>
      <c r="L62" s="100"/>
      <c r="M62" s="100"/>
    </row>
    <row r="63" spans="1:13">
      <c r="A63" s="124">
        <v>16</v>
      </c>
      <c r="B63" s="115" t="s">
        <v>54</v>
      </c>
      <c r="C63" s="115"/>
      <c r="D63" s="115"/>
      <c r="E63" s="115"/>
      <c r="F63" s="115"/>
      <c r="G63" s="100"/>
      <c r="H63" s="106"/>
      <c r="I63" s="100"/>
      <c r="J63" s="106"/>
      <c r="K63" s="106"/>
      <c r="L63" s="100"/>
      <c r="M63" s="100"/>
    </row>
    <row r="64" spans="1:13">
      <c r="A64" s="111"/>
      <c r="B64" s="112" t="s">
        <v>25</v>
      </c>
      <c r="C64" s="113"/>
      <c r="D64" s="113"/>
      <c r="E64" s="114"/>
      <c r="F64" s="115"/>
      <c r="G64" s="100"/>
      <c r="H64" s="106"/>
      <c r="I64" s="100"/>
      <c r="J64" s="106"/>
      <c r="K64" s="106"/>
      <c r="L64" s="100"/>
      <c r="M64" s="100"/>
    </row>
    <row r="65" ht="24" spans="1:13">
      <c r="A65" s="138">
        <v>17</v>
      </c>
      <c r="B65" s="120" t="s">
        <v>55</v>
      </c>
      <c r="C65" s="120"/>
      <c r="D65" s="120"/>
      <c r="E65" s="120" t="s">
        <v>56</v>
      </c>
      <c r="F65" s="120"/>
      <c r="G65" s="169"/>
      <c r="H65" s="106"/>
      <c r="I65" s="169"/>
      <c r="J65" s="106"/>
      <c r="K65" s="106"/>
      <c r="L65" s="169"/>
      <c r="M65" s="169"/>
    </row>
    <row r="66" ht="48" spans="1:13">
      <c r="A66" s="138"/>
      <c r="B66" s="120"/>
      <c r="C66" s="120"/>
      <c r="D66" s="120"/>
      <c r="E66" s="120" t="s">
        <v>25</v>
      </c>
      <c r="F66" s="120"/>
      <c r="G66" s="169"/>
      <c r="H66" s="106"/>
      <c r="I66" s="169"/>
      <c r="J66" s="106"/>
      <c r="K66" s="106"/>
      <c r="L66" s="169"/>
      <c r="M66" s="169"/>
    </row>
    <row r="67" ht="48" spans="1:13">
      <c r="A67" s="138"/>
      <c r="B67" s="120"/>
      <c r="C67" s="120"/>
      <c r="D67" s="120"/>
      <c r="E67" s="170" t="s">
        <v>57</v>
      </c>
      <c r="F67" s="170"/>
      <c r="G67" s="100"/>
      <c r="H67" s="106"/>
      <c r="I67" s="100"/>
      <c r="J67" s="106"/>
      <c r="K67" s="106"/>
      <c r="L67" s="100"/>
      <c r="M67" s="100"/>
    </row>
    <row r="68" ht="48" spans="1:13">
      <c r="A68" s="138"/>
      <c r="B68" s="120"/>
      <c r="C68" s="120"/>
      <c r="D68" s="120"/>
      <c r="E68" s="170" t="s">
        <v>58</v>
      </c>
      <c r="F68" s="170"/>
      <c r="G68" s="100"/>
      <c r="H68" s="106"/>
      <c r="I68" s="100"/>
      <c r="J68" s="106"/>
      <c r="K68" s="106"/>
      <c r="L68" s="100"/>
      <c r="M68" s="100"/>
    </row>
    <row r="69" ht="60" spans="1:13">
      <c r="A69" s="138"/>
      <c r="B69" s="120"/>
      <c r="C69" s="120"/>
      <c r="D69" s="120"/>
      <c r="E69" s="171" t="s">
        <v>59</v>
      </c>
      <c r="F69" s="171"/>
      <c r="G69" s="100"/>
      <c r="H69" s="106"/>
      <c r="I69" s="100"/>
      <c r="J69" s="106"/>
      <c r="K69" s="106"/>
      <c r="L69" s="100"/>
      <c r="M69" s="100"/>
    </row>
    <row r="70" ht="48" spans="1:13">
      <c r="A70" s="138"/>
      <c r="B70" s="120"/>
      <c r="C70" s="120"/>
      <c r="D70" s="120"/>
      <c r="E70" s="171" t="s">
        <v>60</v>
      </c>
      <c r="F70" s="171"/>
      <c r="G70" s="100"/>
      <c r="H70" s="106"/>
      <c r="I70" s="100"/>
      <c r="J70" s="106"/>
      <c r="K70" s="106"/>
      <c r="L70" s="100"/>
      <c r="M70" s="100"/>
    </row>
    <row r="71" ht="48" spans="1:13">
      <c r="A71" s="138"/>
      <c r="B71" s="120"/>
      <c r="C71" s="120"/>
      <c r="D71" s="120"/>
      <c r="E71" s="172" t="s">
        <v>25</v>
      </c>
      <c r="F71" s="172"/>
      <c r="G71" s="100"/>
      <c r="H71" s="106"/>
      <c r="I71" s="100"/>
      <c r="J71" s="106"/>
      <c r="K71" s="106"/>
      <c r="L71" s="100"/>
      <c r="M71" s="100"/>
    </row>
    <row r="72" ht="60" spans="1:13">
      <c r="A72" s="138"/>
      <c r="B72" s="120"/>
      <c r="C72" s="120"/>
      <c r="D72" s="120"/>
      <c r="E72" s="173" t="s">
        <v>61</v>
      </c>
      <c r="F72" s="173"/>
      <c r="G72" s="100"/>
      <c r="H72" s="106"/>
      <c r="I72" s="100"/>
      <c r="J72" s="106"/>
      <c r="K72" s="106"/>
      <c r="L72" s="100"/>
      <c r="M72" s="100"/>
    </row>
    <row r="73" ht="48" spans="1:13">
      <c r="A73" s="138"/>
      <c r="B73" s="120"/>
      <c r="C73" s="120"/>
      <c r="D73" s="120"/>
      <c r="E73" s="172" t="s">
        <v>25</v>
      </c>
      <c r="F73" s="172"/>
      <c r="G73" s="100"/>
      <c r="H73" s="106"/>
      <c r="I73" s="100"/>
      <c r="J73" s="106"/>
      <c r="K73" s="106"/>
      <c r="L73" s="100"/>
      <c r="M73" s="100"/>
    </row>
    <row r="74" ht="96" spans="1:13">
      <c r="A74" s="138"/>
      <c r="B74" s="120"/>
      <c r="C74" s="120"/>
      <c r="D74" s="120"/>
      <c r="E74" s="170" t="s">
        <v>62</v>
      </c>
      <c r="F74" s="170"/>
      <c r="G74" s="100"/>
      <c r="H74" s="106"/>
      <c r="I74" s="100"/>
      <c r="J74" s="106"/>
      <c r="K74" s="106"/>
      <c r="L74" s="100"/>
      <c r="M74" s="100"/>
    </row>
    <row r="75" ht="108" spans="1:13">
      <c r="A75" s="138"/>
      <c r="B75" s="120"/>
      <c r="C75" s="120"/>
      <c r="D75" s="120"/>
      <c r="E75" s="170" t="s">
        <v>63</v>
      </c>
      <c r="F75" s="170"/>
      <c r="G75" s="100"/>
      <c r="H75" s="106"/>
      <c r="I75" s="100"/>
      <c r="J75" s="106"/>
      <c r="K75" s="106"/>
      <c r="L75" s="100"/>
      <c r="M75" s="100"/>
    </row>
    <row r="76" ht="48" spans="1:13">
      <c r="A76" s="138"/>
      <c r="B76" s="120"/>
      <c r="C76" s="120"/>
      <c r="D76" s="120"/>
      <c r="E76" s="170" t="s">
        <v>64</v>
      </c>
      <c r="F76" s="170"/>
      <c r="G76" s="100"/>
      <c r="H76" s="106"/>
      <c r="I76" s="100"/>
      <c r="J76" s="106"/>
      <c r="K76" s="106"/>
      <c r="L76" s="100"/>
      <c r="M76" s="100"/>
    </row>
    <row r="77" ht="60" spans="1:13">
      <c r="A77" s="138"/>
      <c r="B77" s="120"/>
      <c r="C77" s="120"/>
      <c r="D77" s="120"/>
      <c r="E77" s="170" t="s">
        <v>65</v>
      </c>
      <c r="F77" s="170"/>
      <c r="G77" s="100"/>
      <c r="H77" s="106"/>
      <c r="I77" s="100"/>
      <c r="J77" s="106"/>
      <c r="K77" s="106"/>
      <c r="L77" s="100"/>
      <c r="M77" s="100"/>
    </row>
    <row r="78" ht="84" spans="1:13">
      <c r="A78" s="138"/>
      <c r="B78" s="120"/>
      <c r="C78" s="120"/>
      <c r="D78" s="120"/>
      <c r="E78" s="170" t="s">
        <v>66</v>
      </c>
      <c r="F78" s="170"/>
      <c r="G78" s="100"/>
      <c r="H78" s="106"/>
      <c r="I78" s="100"/>
      <c r="J78" s="106"/>
      <c r="K78" s="106"/>
      <c r="L78" s="100"/>
      <c r="M78" s="100"/>
    </row>
    <row r="79" ht="60" spans="1:13">
      <c r="A79" s="138"/>
      <c r="B79" s="120"/>
      <c r="C79" s="120"/>
      <c r="D79" s="120"/>
      <c r="E79" s="170" t="s">
        <v>67</v>
      </c>
      <c r="F79" s="170"/>
      <c r="G79" s="100"/>
      <c r="H79" s="106"/>
      <c r="I79" s="100"/>
      <c r="J79" s="106"/>
      <c r="K79" s="106"/>
      <c r="L79" s="100"/>
      <c r="M79" s="100"/>
    </row>
    <row r="80" ht="48" spans="1:13">
      <c r="A80" s="138"/>
      <c r="B80" s="120"/>
      <c r="C80" s="120"/>
      <c r="D80" s="120"/>
      <c r="E80" s="170" t="s">
        <v>68</v>
      </c>
      <c r="F80" s="170"/>
      <c r="G80" s="100"/>
      <c r="H80" s="106"/>
      <c r="I80" s="100"/>
      <c r="J80" s="106"/>
      <c r="K80" s="106"/>
      <c r="L80" s="100"/>
      <c r="M80" s="100"/>
    </row>
    <row r="81" ht="84" spans="1:13">
      <c r="A81" s="138"/>
      <c r="B81" s="120"/>
      <c r="C81" s="120"/>
      <c r="D81" s="120"/>
      <c r="E81" s="170" t="s">
        <v>69</v>
      </c>
      <c r="F81" s="170"/>
      <c r="G81" s="100"/>
      <c r="H81" s="106"/>
      <c r="I81" s="100"/>
      <c r="J81" s="106"/>
      <c r="K81" s="106"/>
      <c r="L81" s="100"/>
      <c r="M81" s="100"/>
    </row>
    <row r="82" ht="48" spans="1:13">
      <c r="A82" s="138"/>
      <c r="B82" s="120"/>
      <c r="C82" s="120"/>
      <c r="D82" s="120"/>
      <c r="E82" s="171" t="s">
        <v>70</v>
      </c>
      <c r="F82" s="171"/>
      <c r="G82" s="100"/>
      <c r="H82" s="106"/>
      <c r="I82" s="100"/>
      <c r="J82" s="106"/>
      <c r="K82" s="106"/>
      <c r="L82" s="100"/>
      <c r="M82" s="100"/>
    </row>
    <row r="83" ht="36" spans="1:13">
      <c r="A83" s="138"/>
      <c r="B83" s="120"/>
      <c r="C83" s="120"/>
      <c r="D83" s="120"/>
      <c r="E83" s="171" t="s">
        <v>71</v>
      </c>
      <c r="F83" s="171"/>
      <c r="G83" s="100"/>
      <c r="H83" s="106"/>
      <c r="I83" s="100"/>
      <c r="J83" s="106"/>
      <c r="K83" s="106"/>
      <c r="L83" s="100"/>
      <c r="M83" s="100"/>
    </row>
    <row r="84" ht="48" spans="1:13">
      <c r="A84" s="138"/>
      <c r="B84" s="120"/>
      <c r="C84" s="120"/>
      <c r="D84" s="120"/>
      <c r="E84" s="171" t="s">
        <v>72</v>
      </c>
      <c r="F84" s="171"/>
      <c r="G84" s="100"/>
      <c r="H84" s="106"/>
      <c r="I84" s="100"/>
      <c r="J84" s="106"/>
      <c r="K84" s="106"/>
      <c r="L84" s="100"/>
      <c r="M84" s="100"/>
    </row>
    <row r="85" ht="60" spans="1:13">
      <c r="A85" s="138"/>
      <c r="B85" s="120"/>
      <c r="C85" s="120"/>
      <c r="D85" s="120"/>
      <c r="E85" s="171" t="s">
        <v>73</v>
      </c>
      <c r="F85" s="171"/>
      <c r="G85" s="100"/>
      <c r="H85" s="106"/>
      <c r="I85" s="100"/>
      <c r="J85" s="106"/>
      <c r="K85" s="106"/>
      <c r="L85" s="100"/>
      <c r="M85" s="100"/>
    </row>
    <row r="86" ht="60" spans="1:13">
      <c r="A86" s="138"/>
      <c r="B86" s="120"/>
      <c r="C86" s="120"/>
      <c r="D86" s="120"/>
      <c r="E86" s="171" t="s">
        <v>74</v>
      </c>
      <c r="F86" s="171"/>
      <c r="G86" s="100"/>
      <c r="H86" s="106"/>
      <c r="I86" s="100"/>
      <c r="J86" s="106"/>
      <c r="K86" s="106"/>
      <c r="L86" s="100"/>
      <c r="M86" s="100"/>
    </row>
    <row r="87" ht="120" spans="1:13">
      <c r="A87" s="138"/>
      <c r="B87" s="120"/>
      <c r="C87" s="120"/>
      <c r="D87" s="120"/>
      <c r="E87" s="171" t="s">
        <v>75</v>
      </c>
      <c r="F87" s="171"/>
      <c r="G87" s="100"/>
      <c r="H87" s="106"/>
      <c r="I87" s="100"/>
      <c r="J87" s="106"/>
      <c r="K87" s="106"/>
      <c r="L87" s="100"/>
      <c r="M87" s="100"/>
    </row>
    <row r="88" spans="1:13">
      <c r="A88" s="174" t="s">
        <v>76</v>
      </c>
      <c r="B88" s="175"/>
      <c r="C88" s="175"/>
      <c r="D88" s="175"/>
      <c r="E88" s="176"/>
      <c r="F88" s="177"/>
      <c r="G88" s="178">
        <f t="shared" ref="G88:M88" si="5">G92+G93+G99+G101</f>
        <v>2697</v>
      </c>
      <c r="H88" s="178"/>
      <c r="I88" s="178">
        <f t="shared" si="5"/>
        <v>2697</v>
      </c>
      <c r="J88" s="178">
        <f t="shared" ref="J88:J90" si="6">J89</f>
        <v>2697</v>
      </c>
      <c r="K88" s="178"/>
      <c r="L88" s="178">
        <f t="shared" si="5"/>
        <v>2697</v>
      </c>
      <c r="M88" s="178">
        <f t="shared" si="5"/>
        <v>2697</v>
      </c>
    </row>
    <row r="89" spans="1:13">
      <c r="A89" s="174" t="s">
        <v>77</v>
      </c>
      <c r="B89" s="175"/>
      <c r="C89" s="175"/>
      <c r="D89" s="175"/>
      <c r="E89" s="176"/>
      <c r="F89" s="177"/>
      <c r="G89" s="100">
        <f t="shared" ref="G89:M89" si="7">G91</f>
        <v>2697</v>
      </c>
      <c r="H89" s="100"/>
      <c r="I89" s="100">
        <f t="shared" si="7"/>
        <v>2697</v>
      </c>
      <c r="J89" s="178">
        <f t="shared" si="6"/>
        <v>2697</v>
      </c>
      <c r="K89" s="179"/>
      <c r="L89" s="100">
        <f t="shared" si="7"/>
        <v>2697</v>
      </c>
      <c r="M89" s="100">
        <f t="shared" si="7"/>
        <v>2697</v>
      </c>
    </row>
    <row r="90" spans="1:13">
      <c r="A90" s="174" t="s">
        <v>78</v>
      </c>
      <c r="B90" s="175"/>
      <c r="C90" s="175"/>
      <c r="D90" s="175"/>
      <c r="E90" s="176"/>
      <c r="F90" s="177"/>
      <c r="G90" s="178">
        <f t="shared" ref="G90:M90" si="8">G91</f>
        <v>2697</v>
      </c>
      <c r="H90" s="178"/>
      <c r="I90" s="178">
        <f t="shared" si="8"/>
        <v>2697</v>
      </c>
      <c r="J90" s="178">
        <f t="shared" si="6"/>
        <v>2697</v>
      </c>
      <c r="K90" s="178"/>
      <c r="L90" s="178">
        <f t="shared" si="8"/>
        <v>2697</v>
      </c>
      <c r="M90" s="178">
        <f t="shared" si="8"/>
        <v>2697</v>
      </c>
    </row>
    <row r="91" spans="1:13">
      <c r="A91" s="180">
        <v>1</v>
      </c>
      <c r="B91" s="181" t="s">
        <v>18</v>
      </c>
      <c r="C91" s="181"/>
      <c r="D91" s="181"/>
      <c r="E91" s="181"/>
      <c r="F91" s="181"/>
      <c r="G91" s="178">
        <f t="shared" ref="G91:J91" si="9">G92+G93</f>
        <v>2697</v>
      </c>
      <c r="H91" s="178"/>
      <c r="I91" s="178">
        <f t="shared" si="9"/>
        <v>2697</v>
      </c>
      <c r="J91" s="178">
        <f t="shared" si="9"/>
        <v>2697</v>
      </c>
      <c r="K91" s="178"/>
      <c r="L91" s="178">
        <f>L92+L93</f>
        <v>2697</v>
      </c>
      <c r="M91" s="178">
        <f>M92+M93</f>
        <v>2697</v>
      </c>
    </row>
    <row r="92" spans="1:13">
      <c r="A92" s="182"/>
      <c r="B92" s="183" t="s">
        <v>19</v>
      </c>
      <c r="C92" s="183"/>
      <c r="D92" s="183"/>
      <c r="E92" s="183"/>
      <c r="F92" s="183"/>
      <c r="G92" s="105">
        <v>1901</v>
      </c>
      <c r="H92" s="184"/>
      <c r="I92" s="105">
        <v>1901</v>
      </c>
      <c r="J92" s="105">
        <v>1901</v>
      </c>
      <c r="K92" s="185"/>
      <c r="L92" s="105">
        <v>1901</v>
      </c>
      <c r="M92" s="105">
        <v>1901</v>
      </c>
    </row>
    <row r="93" spans="1:13">
      <c r="A93" s="182"/>
      <c r="B93" s="183" t="s">
        <v>20</v>
      </c>
      <c r="C93" s="183"/>
      <c r="D93" s="183"/>
      <c r="E93" s="183"/>
      <c r="F93" s="183"/>
      <c r="G93" s="105">
        <v>796</v>
      </c>
      <c r="H93" s="184"/>
      <c r="I93" s="105">
        <v>796</v>
      </c>
      <c r="J93" s="105">
        <v>796</v>
      </c>
      <c r="K93" s="185"/>
      <c r="L93" s="105">
        <v>796</v>
      </c>
      <c r="M93" s="105">
        <v>796</v>
      </c>
    </row>
    <row r="94" spans="1:13">
      <c r="A94" s="186"/>
      <c r="B94" s="183" t="s">
        <v>21</v>
      </c>
      <c r="C94" s="183"/>
      <c r="D94" s="183"/>
      <c r="E94" s="183"/>
      <c r="F94" s="183"/>
      <c r="G94" s="100"/>
      <c r="H94" s="100"/>
      <c r="I94" s="100"/>
      <c r="J94" s="100"/>
      <c r="K94" s="100"/>
      <c r="L94" s="100"/>
      <c r="M94" s="100"/>
    </row>
    <row r="95" spans="1:13">
      <c r="A95" s="187">
        <v>2</v>
      </c>
      <c r="B95" s="188" t="s">
        <v>24</v>
      </c>
      <c r="C95" s="189"/>
      <c r="D95" s="189"/>
      <c r="E95" s="190"/>
      <c r="F95" s="191"/>
      <c r="G95" s="100"/>
      <c r="H95" s="192"/>
      <c r="I95" s="100"/>
      <c r="J95" s="178"/>
      <c r="K95" s="179"/>
      <c r="L95" s="100"/>
      <c r="M95" s="100"/>
    </row>
    <row r="96" spans="1:13">
      <c r="A96" s="187"/>
      <c r="B96" s="112" t="s">
        <v>25</v>
      </c>
      <c r="C96" s="113"/>
      <c r="D96" s="113"/>
      <c r="E96" s="114"/>
      <c r="F96" s="115"/>
      <c r="G96" s="100"/>
      <c r="H96" s="168"/>
      <c r="I96" s="100"/>
      <c r="J96" s="168"/>
      <c r="K96" s="168"/>
      <c r="L96" s="100"/>
      <c r="M96" s="100"/>
    </row>
    <row r="97" spans="1:13">
      <c r="A97" s="180">
        <v>3</v>
      </c>
      <c r="B97" s="188" t="s">
        <v>79</v>
      </c>
      <c r="C97" s="189"/>
      <c r="D97" s="189"/>
      <c r="E97" s="190"/>
      <c r="F97" s="191"/>
      <c r="G97" s="100"/>
      <c r="H97" s="168"/>
      <c r="I97" s="100"/>
      <c r="J97" s="168"/>
      <c r="K97" s="168"/>
      <c r="L97" s="100"/>
      <c r="M97" s="100"/>
    </row>
    <row r="98" spans="1:13">
      <c r="A98" s="186"/>
      <c r="B98" s="112" t="s">
        <v>25</v>
      </c>
      <c r="C98" s="113"/>
      <c r="D98" s="113"/>
      <c r="E98" s="114"/>
      <c r="F98" s="115"/>
      <c r="G98" s="100"/>
      <c r="H98" s="168"/>
      <c r="I98" s="100"/>
      <c r="J98" s="168"/>
      <c r="K98" s="168"/>
      <c r="L98" s="100"/>
      <c r="M98" s="100"/>
    </row>
    <row r="99" spans="1:13">
      <c r="A99" s="180">
        <v>4</v>
      </c>
      <c r="B99" s="188" t="s">
        <v>80</v>
      </c>
      <c r="C99" s="189"/>
      <c r="D99" s="189"/>
      <c r="E99" s="190"/>
      <c r="F99" s="191"/>
      <c r="G99" s="100"/>
      <c r="H99" s="193"/>
      <c r="I99" s="100"/>
      <c r="J99" s="168"/>
      <c r="K99" s="110"/>
      <c r="L99" s="100"/>
      <c r="M99" s="100"/>
    </row>
    <row r="100" spans="1:13">
      <c r="A100" s="186"/>
      <c r="B100" s="112" t="s">
        <v>25</v>
      </c>
      <c r="C100" s="113"/>
      <c r="D100" s="113"/>
      <c r="E100" s="114"/>
      <c r="F100" s="115"/>
      <c r="G100" s="100"/>
      <c r="H100" s="168"/>
      <c r="I100" s="100"/>
      <c r="J100" s="168"/>
      <c r="K100" s="168"/>
      <c r="L100" s="100"/>
      <c r="M100" s="100"/>
    </row>
    <row r="101" spans="1:13">
      <c r="A101" s="180">
        <v>5</v>
      </c>
      <c r="B101" s="188" t="s">
        <v>41</v>
      </c>
      <c r="C101" s="189"/>
      <c r="D101" s="189"/>
      <c r="E101" s="190"/>
      <c r="F101" s="191"/>
      <c r="G101" s="194"/>
      <c r="H101" s="192"/>
      <c r="I101" s="106"/>
      <c r="J101" s="168"/>
      <c r="K101" s="110"/>
      <c r="L101" s="106"/>
      <c r="M101" s="106"/>
    </row>
    <row r="102" spans="1:13">
      <c r="A102" s="186"/>
      <c r="B102" s="112" t="s">
        <v>25</v>
      </c>
      <c r="C102" s="113"/>
      <c r="D102" s="113"/>
      <c r="E102" s="114"/>
      <c r="F102" s="115"/>
      <c r="G102" s="106"/>
      <c r="H102" s="168"/>
      <c r="I102" s="106"/>
      <c r="J102" s="168"/>
      <c r="K102" s="168"/>
      <c r="L102" s="106"/>
      <c r="M102" s="106"/>
    </row>
    <row r="103" spans="1:13">
      <c r="A103" s="180">
        <v>6</v>
      </c>
      <c r="B103" s="195" t="s">
        <v>81</v>
      </c>
      <c r="C103" s="196"/>
      <c r="D103" s="196"/>
      <c r="E103" s="197"/>
      <c r="F103" s="193"/>
      <c r="G103" s="106"/>
      <c r="H103" s="168"/>
      <c r="I103" s="106"/>
      <c r="J103" s="168"/>
      <c r="K103" s="168"/>
      <c r="L103" s="106"/>
      <c r="M103" s="106"/>
    </row>
    <row r="104" spans="1:13">
      <c r="A104" s="182"/>
      <c r="B104" s="198"/>
      <c r="C104" s="199"/>
      <c r="D104" s="199"/>
      <c r="E104" s="200"/>
      <c r="F104" s="193"/>
      <c r="G104" s="100"/>
      <c r="H104" s="168"/>
      <c r="I104" s="100"/>
      <c r="J104" s="168"/>
      <c r="K104" s="168"/>
      <c r="L104" s="100"/>
      <c r="M104" s="100"/>
    </row>
    <row r="105" spans="1:13">
      <c r="A105" s="186"/>
      <c r="B105" s="201"/>
      <c r="C105" s="202"/>
      <c r="D105" s="202"/>
      <c r="E105" s="203"/>
      <c r="F105" s="193"/>
      <c r="G105" s="100"/>
      <c r="H105" s="168"/>
      <c r="I105" s="100"/>
      <c r="J105" s="168"/>
      <c r="K105" s="168"/>
      <c r="L105" s="100"/>
      <c r="M105" s="100"/>
    </row>
    <row r="106" spans="1:13">
      <c r="A106" s="180">
        <v>7</v>
      </c>
      <c r="B106" s="188" t="s">
        <v>82</v>
      </c>
      <c r="C106" s="189"/>
      <c r="D106" s="189"/>
      <c r="E106" s="190"/>
      <c r="F106" s="191"/>
      <c r="G106" s="100"/>
      <c r="H106" s="168"/>
      <c r="I106" s="100"/>
      <c r="J106" s="168"/>
      <c r="K106" s="168"/>
      <c r="L106" s="100"/>
      <c r="M106" s="100"/>
    </row>
    <row r="107" spans="1:13">
      <c r="A107" s="186"/>
      <c r="B107" s="112" t="s">
        <v>25</v>
      </c>
      <c r="C107" s="113"/>
      <c r="D107" s="113"/>
      <c r="E107" s="114"/>
      <c r="F107" s="115"/>
      <c r="G107" s="100"/>
      <c r="H107" s="168"/>
      <c r="I107" s="100"/>
      <c r="J107" s="168"/>
      <c r="K107" s="168"/>
      <c r="L107" s="100"/>
      <c r="M107" s="100"/>
    </row>
    <row r="108" spans="1:13">
      <c r="A108" s="180">
        <v>8</v>
      </c>
      <c r="B108" s="188" t="s">
        <v>83</v>
      </c>
      <c r="C108" s="189"/>
      <c r="D108" s="189"/>
      <c r="E108" s="190"/>
      <c r="F108" s="191"/>
      <c r="G108" s="168"/>
      <c r="H108" s="168"/>
      <c r="I108" s="168"/>
      <c r="J108" s="168"/>
      <c r="K108" s="168"/>
      <c r="L108" s="168"/>
      <c r="M108" s="168"/>
    </row>
    <row r="109" spans="1:13">
      <c r="A109" s="186"/>
      <c r="B109" s="112" t="s">
        <v>25</v>
      </c>
      <c r="C109" s="113"/>
      <c r="D109" s="113"/>
      <c r="E109" s="114"/>
      <c r="F109" s="115"/>
      <c r="G109" s="168"/>
      <c r="H109" s="168"/>
      <c r="I109" s="168"/>
      <c r="J109" s="168"/>
      <c r="K109" s="168"/>
      <c r="L109" s="168"/>
      <c r="M109" s="168"/>
    </row>
    <row r="110" spans="1:13">
      <c r="A110" s="180">
        <v>9</v>
      </c>
      <c r="B110" s="188" t="s">
        <v>84</v>
      </c>
      <c r="C110" s="189"/>
      <c r="D110" s="189"/>
      <c r="E110" s="190"/>
      <c r="F110" s="191"/>
      <c r="G110" s="100"/>
      <c r="H110" s="168"/>
      <c r="I110" s="100"/>
      <c r="J110" s="168"/>
      <c r="K110" s="168"/>
      <c r="L110" s="100"/>
      <c r="M110" s="100"/>
    </row>
    <row r="111" spans="1:13">
      <c r="A111" s="186"/>
      <c r="B111" s="112" t="s">
        <v>25</v>
      </c>
      <c r="C111" s="113"/>
      <c r="D111" s="113"/>
      <c r="E111" s="114"/>
      <c r="F111" s="115"/>
      <c r="G111" s="100"/>
      <c r="H111" s="168"/>
      <c r="I111" s="100"/>
      <c r="J111" s="168"/>
      <c r="K111" s="168"/>
      <c r="L111" s="100"/>
      <c r="M111" s="100"/>
    </row>
    <row r="112" spans="1:13">
      <c r="A112" s="187">
        <v>10</v>
      </c>
      <c r="B112" s="204" t="s">
        <v>85</v>
      </c>
      <c r="C112" s="205"/>
      <c r="D112" s="205"/>
      <c r="E112" s="206"/>
      <c r="F112" s="207"/>
      <c r="G112" s="100"/>
      <c r="H112" s="168"/>
      <c r="I112" s="100"/>
      <c r="J112" s="168"/>
      <c r="K112" s="168"/>
      <c r="L112" s="100"/>
      <c r="M112" s="100"/>
    </row>
    <row r="113" spans="1:13">
      <c r="A113" s="187"/>
      <c r="B113" s="112" t="s">
        <v>25</v>
      </c>
      <c r="C113" s="113"/>
      <c r="D113" s="113"/>
      <c r="E113" s="114"/>
      <c r="F113" s="115"/>
      <c r="G113" s="100"/>
      <c r="H113" s="168"/>
      <c r="I113" s="100"/>
      <c r="J113" s="168"/>
      <c r="K113" s="168"/>
      <c r="L113" s="100"/>
      <c r="M113" s="100"/>
    </row>
    <row r="114" spans="1:13">
      <c r="A114" s="174" t="s">
        <v>86</v>
      </c>
      <c r="B114" s="175"/>
      <c r="C114" s="175"/>
      <c r="D114" s="175"/>
      <c r="E114" s="176"/>
      <c r="F114" s="177"/>
      <c r="G114" s="178">
        <f>G117</f>
        <v>742</v>
      </c>
      <c r="H114" s="178">
        <f t="shared" ref="H114:M114" si="10">H117</f>
        <v>0</v>
      </c>
      <c r="I114" s="178">
        <f t="shared" si="10"/>
        <v>742</v>
      </c>
      <c r="J114" s="178">
        <f t="shared" si="10"/>
        <v>742</v>
      </c>
      <c r="K114" s="178">
        <f t="shared" si="10"/>
        <v>0</v>
      </c>
      <c r="L114" s="178">
        <f t="shared" si="10"/>
        <v>742</v>
      </c>
      <c r="M114" s="178">
        <f t="shared" si="10"/>
        <v>742</v>
      </c>
    </row>
    <row r="115" spans="1:13">
      <c r="A115" s="174" t="s">
        <v>77</v>
      </c>
      <c r="B115" s="175"/>
      <c r="C115" s="175"/>
      <c r="D115" s="175"/>
      <c r="E115" s="176"/>
      <c r="F115" s="177"/>
      <c r="G115" s="208"/>
      <c r="H115" s="208"/>
      <c r="I115" s="208"/>
      <c r="J115" s="208"/>
      <c r="K115" s="208"/>
      <c r="L115" s="208"/>
      <c r="M115" s="208"/>
    </row>
    <row r="116" spans="1:13">
      <c r="A116" s="174" t="s">
        <v>78</v>
      </c>
      <c r="B116" s="175"/>
      <c r="C116" s="175"/>
      <c r="D116" s="175"/>
      <c r="E116" s="176"/>
      <c r="F116" s="177"/>
      <c r="G116" s="178"/>
      <c r="H116" s="178"/>
      <c r="I116" s="178"/>
      <c r="J116" s="178"/>
      <c r="K116" s="178"/>
      <c r="L116" s="178"/>
      <c r="M116" s="178"/>
    </row>
    <row r="117" spans="1:13">
      <c r="A117" s="209">
        <v>1</v>
      </c>
      <c r="B117" s="210" t="s">
        <v>18</v>
      </c>
      <c r="C117" s="210"/>
      <c r="D117" s="210"/>
      <c r="E117" s="210"/>
      <c r="F117" s="210"/>
      <c r="G117" s="178">
        <v>742</v>
      </c>
      <c r="H117" s="178"/>
      <c r="I117" s="178">
        <v>742</v>
      </c>
      <c r="J117" s="178">
        <v>742</v>
      </c>
      <c r="K117" s="178"/>
      <c r="L117" s="178">
        <v>742</v>
      </c>
      <c r="M117" s="178">
        <v>742</v>
      </c>
    </row>
    <row r="118" spans="1:13">
      <c r="A118" s="211"/>
      <c r="B118" s="212" t="s">
        <v>87</v>
      </c>
      <c r="C118" s="213"/>
      <c r="D118" s="213"/>
      <c r="E118" s="214"/>
      <c r="F118" s="210"/>
      <c r="G118" s="178"/>
      <c r="H118" s="178"/>
      <c r="I118" s="178"/>
      <c r="J118" s="178"/>
      <c r="K118" s="178"/>
      <c r="L118" s="178"/>
      <c r="M118" s="178"/>
    </row>
    <row r="119" spans="1:13">
      <c r="A119" s="174" t="s">
        <v>88</v>
      </c>
      <c r="B119" s="175"/>
      <c r="C119" s="175"/>
      <c r="D119" s="175"/>
      <c r="E119" s="176"/>
      <c r="F119" s="177"/>
      <c r="G119" s="178">
        <f>G120</f>
        <v>2850</v>
      </c>
      <c r="H119" s="178">
        <f t="shared" ref="H119:M119" si="11">H120</f>
        <v>0</v>
      </c>
      <c r="I119" s="178">
        <f t="shared" si="11"/>
        <v>2850</v>
      </c>
      <c r="J119" s="178">
        <f t="shared" si="11"/>
        <v>2850</v>
      </c>
      <c r="K119" s="178">
        <f t="shared" si="11"/>
        <v>0</v>
      </c>
      <c r="L119" s="178">
        <f t="shared" si="11"/>
        <v>2850</v>
      </c>
      <c r="M119" s="178">
        <f t="shared" si="11"/>
        <v>2850</v>
      </c>
    </row>
    <row r="120" spans="1:13">
      <c r="A120" s="174" t="s">
        <v>77</v>
      </c>
      <c r="B120" s="175"/>
      <c r="C120" s="175"/>
      <c r="D120" s="175"/>
      <c r="E120" s="176"/>
      <c r="F120" s="177"/>
      <c r="G120" s="178">
        <f>G123</f>
        <v>2850</v>
      </c>
      <c r="H120" s="178">
        <f t="shared" ref="H120:M120" si="12">H123</f>
        <v>0</v>
      </c>
      <c r="I120" s="178">
        <f t="shared" si="12"/>
        <v>2850</v>
      </c>
      <c r="J120" s="178">
        <f t="shared" si="12"/>
        <v>2850</v>
      </c>
      <c r="K120" s="178">
        <f t="shared" si="12"/>
        <v>0</v>
      </c>
      <c r="L120" s="178">
        <f t="shared" si="12"/>
        <v>2850</v>
      </c>
      <c r="M120" s="178">
        <f t="shared" si="12"/>
        <v>2850</v>
      </c>
    </row>
    <row r="121" spans="1:13">
      <c r="A121" s="174" t="s">
        <v>78</v>
      </c>
      <c r="B121" s="175"/>
      <c r="C121" s="175"/>
      <c r="D121" s="175"/>
      <c r="E121" s="176"/>
      <c r="F121" s="177"/>
      <c r="G121" s="178"/>
      <c r="H121" s="178"/>
      <c r="I121" s="178"/>
      <c r="J121" s="178"/>
      <c r="K121" s="178"/>
      <c r="L121" s="178"/>
      <c r="M121" s="178"/>
    </row>
    <row r="122" spans="1:13">
      <c r="A122" s="209">
        <v>1</v>
      </c>
      <c r="B122" s="210" t="s">
        <v>89</v>
      </c>
      <c r="C122" s="210"/>
      <c r="D122" s="210"/>
      <c r="E122" s="210"/>
      <c r="F122" s="210"/>
      <c r="G122" s="215"/>
      <c r="H122" s="215"/>
      <c r="I122" s="215"/>
      <c r="J122" s="215"/>
      <c r="K122" s="215"/>
      <c r="L122" s="215"/>
      <c r="M122" s="215"/>
    </row>
    <row r="123" spans="1:13">
      <c r="A123" s="216"/>
      <c r="B123" s="112" t="s">
        <v>25</v>
      </c>
      <c r="C123" s="113"/>
      <c r="D123" s="113"/>
      <c r="E123" s="114"/>
      <c r="F123" s="115"/>
      <c r="G123" s="215">
        <v>2850</v>
      </c>
      <c r="H123" s="215"/>
      <c r="I123" s="215">
        <v>2850</v>
      </c>
      <c r="J123" s="215">
        <v>2850</v>
      </c>
      <c r="K123" s="215"/>
      <c r="L123" s="215">
        <v>2850</v>
      </c>
      <c r="M123" s="215">
        <v>2850</v>
      </c>
    </row>
  </sheetData>
  <mergeCells count="139">
    <mergeCell ref="A1:C1"/>
    <mergeCell ref="A2:M2"/>
    <mergeCell ref="A6:E6"/>
    <mergeCell ref="A7:E7"/>
    <mergeCell ref="A8:E8"/>
    <mergeCell ref="A9:E9"/>
    <mergeCell ref="A10:E10"/>
    <mergeCell ref="B11:E11"/>
    <mergeCell ref="B12:E12"/>
    <mergeCell ref="B13:E13"/>
    <mergeCell ref="B14:E14"/>
    <mergeCell ref="B15:E15"/>
    <mergeCell ref="B16:E16"/>
    <mergeCell ref="B17:E17"/>
    <mergeCell ref="B18:E18"/>
    <mergeCell ref="B19:E19"/>
    <mergeCell ref="B20:E20"/>
    <mergeCell ref="C21:E21"/>
    <mergeCell ref="D22:E22"/>
    <mergeCell ref="D23:E23"/>
    <mergeCell ref="D24:E24"/>
    <mergeCell ref="D25:E25"/>
    <mergeCell ref="D26:E26"/>
    <mergeCell ref="D27:E27"/>
    <mergeCell ref="D28:E28"/>
    <mergeCell ref="D29:E29"/>
    <mergeCell ref="D30:E30"/>
    <mergeCell ref="C31:E31"/>
    <mergeCell ref="C32:E32"/>
    <mergeCell ref="C35:E35"/>
    <mergeCell ref="C36:E36"/>
    <mergeCell ref="C37:E37"/>
    <mergeCell ref="B38:E38"/>
    <mergeCell ref="B39:E39"/>
    <mergeCell ref="B40:E40"/>
    <mergeCell ref="B41:E41"/>
    <mergeCell ref="B42:E42"/>
    <mergeCell ref="B46:E46"/>
    <mergeCell ref="B47:E47"/>
    <mergeCell ref="B48:E48"/>
    <mergeCell ref="B49:E49"/>
    <mergeCell ref="B50:E50"/>
    <mergeCell ref="B51:E51"/>
    <mergeCell ref="B52:E52"/>
    <mergeCell ref="B53:E53"/>
    <mergeCell ref="B54:E54"/>
    <mergeCell ref="B55:E55"/>
    <mergeCell ref="B56:E56"/>
    <mergeCell ref="B57:E57"/>
    <mergeCell ref="B58:E58"/>
    <mergeCell ref="B61:E61"/>
    <mergeCell ref="B62:E62"/>
    <mergeCell ref="B63:E63"/>
    <mergeCell ref="B64:E64"/>
    <mergeCell ref="A88:E88"/>
    <mergeCell ref="A89:E89"/>
    <mergeCell ref="A90:E90"/>
    <mergeCell ref="B91:E91"/>
    <mergeCell ref="B92:E92"/>
    <mergeCell ref="B93:E93"/>
    <mergeCell ref="B94:E94"/>
    <mergeCell ref="B95:E95"/>
    <mergeCell ref="B96:E96"/>
    <mergeCell ref="B97:E97"/>
    <mergeCell ref="B98:E98"/>
    <mergeCell ref="B99:E99"/>
    <mergeCell ref="B100:E100"/>
    <mergeCell ref="B101:E101"/>
    <mergeCell ref="B102:E102"/>
    <mergeCell ref="B106:E106"/>
    <mergeCell ref="B107:E107"/>
    <mergeCell ref="B108:E108"/>
    <mergeCell ref="B109:E109"/>
    <mergeCell ref="B110:E110"/>
    <mergeCell ref="B111:E111"/>
    <mergeCell ref="B112:E112"/>
    <mergeCell ref="B113:E113"/>
    <mergeCell ref="A114:E114"/>
    <mergeCell ref="A115:E115"/>
    <mergeCell ref="A116:E116"/>
    <mergeCell ref="B117:E117"/>
    <mergeCell ref="B118:E118"/>
    <mergeCell ref="A119:E119"/>
    <mergeCell ref="A120:E120"/>
    <mergeCell ref="A121:E121"/>
    <mergeCell ref="B122:E122"/>
    <mergeCell ref="B123:E123"/>
    <mergeCell ref="A4:A5"/>
    <mergeCell ref="A11:A18"/>
    <mergeCell ref="A19:A20"/>
    <mergeCell ref="A21:A32"/>
    <mergeCell ref="A33:A37"/>
    <mergeCell ref="A38:A39"/>
    <mergeCell ref="A40:A41"/>
    <mergeCell ref="A42:A47"/>
    <mergeCell ref="A48:A49"/>
    <mergeCell ref="A50:A51"/>
    <mergeCell ref="A52:A53"/>
    <mergeCell ref="A55:A56"/>
    <mergeCell ref="A57:A58"/>
    <mergeCell ref="A59:A61"/>
    <mergeCell ref="A63:A64"/>
    <mergeCell ref="A65:A87"/>
    <mergeCell ref="A91:A94"/>
    <mergeCell ref="A95:A96"/>
    <mergeCell ref="A97:A98"/>
    <mergeCell ref="A99:A100"/>
    <mergeCell ref="A101:A102"/>
    <mergeCell ref="A103:A105"/>
    <mergeCell ref="A106:A107"/>
    <mergeCell ref="A108:A109"/>
    <mergeCell ref="A110:A111"/>
    <mergeCell ref="A112:A113"/>
    <mergeCell ref="A117:A118"/>
    <mergeCell ref="A122:A123"/>
    <mergeCell ref="B21:B32"/>
    <mergeCell ref="B33:B37"/>
    <mergeCell ref="C22:C30"/>
    <mergeCell ref="F4:F5"/>
    <mergeCell ref="F43:F45"/>
    <mergeCell ref="G4:G5"/>
    <mergeCell ref="G43:G45"/>
    <mergeCell ref="H4:H5"/>
    <mergeCell ref="H43:H45"/>
    <mergeCell ref="I4:I5"/>
    <mergeCell ref="I43:I45"/>
    <mergeCell ref="J43:J45"/>
    <mergeCell ref="K4:K5"/>
    <mergeCell ref="K43:K45"/>
    <mergeCell ref="L4:L5"/>
    <mergeCell ref="L43:L45"/>
    <mergeCell ref="M4:M5"/>
    <mergeCell ref="M43:M45"/>
    <mergeCell ref="B4:E5"/>
    <mergeCell ref="C33:E34"/>
    <mergeCell ref="B43:E45"/>
    <mergeCell ref="B59:E60"/>
    <mergeCell ref="B65:D87"/>
    <mergeCell ref="B103:E10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20"/>
  <sheetViews>
    <sheetView tabSelected="1" zoomScale="70" zoomScaleNormal="70" topLeftCell="A16" workbookViewId="0">
      <selection activeCell="L20" sqref="L20"/>
    </sheetView>
  </sheetViews>
  <sheetFormatPr defaultColWidth="9" defaultRowHeight="13.5"/>
  <cols>
    <col min="1" max="1" width="9" style="41"/>
    <col min="2" max="2" width="18.5" style="41" customWidth="1"/>
    <col min="3" max="3" width="27.2666666666667" style="41" customWidth="1"/>
    <col min="4" max="4" width="42.8166666666667" style="41" hidden="1" customWidth="1"/>
    <col min="5" max="5" width="77.7" style="41" customWidth="1"/>
    <col min="6" max="6" width="12.075" style="42" hidden="1" customWidth="1"/>
    <col min="7" max="7" width="15.5333333333333" style="41" hidden="1" customWidth="1"/>
    <col min="8" max="8" width="22.175" style="41" hidden="1" customWidth="1"/>
    <col min="9" max="9" width="26.25" style="41" hidden="1" customWidth="1"/>
    <col min="10" max="10" width="23.25" style="41" hidden="1" customWidth="1"/>
    <col min="11" max="11" width="40.4416666666667" style="43" customWidth="1"/>
    <col min="12" max="12" width="18.3333333333333" style="44" customWidth="1"/>
    <col min="13" max="13" width="17.2" style="44" customWidth="1"/>
    <col min="14" max="14" width="16.65" style="44" customWidth="1"/>
    <col min="15" max="15" width="18.6" style="44" customWidth="1"/>
    <col min="16" max="16" width="18.3333333333333" style="44" customWidth="1"/>
    <col min="17" max="17" width="16.375" style="45" customWidth="1"/>
    <col min="18" max="18" width="13.9416666666667" style="44" customWidth="1"/>
    <col min="19" max="19" width="9.25" style="44" customWidth="1"/>
    <col min="20" max="20" width="10.125" style="44" customWidth="1"/>
    <col min="21" max="21" width="9.25" style="44" customWidth="1"/>
    <col min="22" max="22" width="13.8083333333333" style="44" customWidth="1"/>
    <col min="23" max="23" width="14.625" style="44" customWidth="1"/>
    <col min="24" max="24" width="16.25" style="44" customWidth="1"/>
    <col min="25" max="25" width="14.5" style="44" customWidth="1"/>
    <col min="26" max="26" width="14.75" style="44" customWidth="1"/>
    <col min="27" max="27" width="32.5" style="41" customWidth="1"/>
    <col min="28" max="16384" width="9" style="41"/>
  </cols>
  <sheetData>
    <row r="1" s="32" customFormat="1" ht="81" customHeight="1" spans="1:27">
      <c r="A1" s="46" t="s">
        <v>90</v>
      </c>
      <c r="B1" s="47"/>
      <c r="C1" s="47"/>
      <c r="D1" s="47"/>
      <c r="E1" s="48"/>
      <c r="F1" s="48"/>
      <c r="G1" s="48"/>
      <c r="H1" s="48"/>
      <c r="I1" s="49"/>
      <c r="J1" s="49"/>
      <c r="K1" s="50"/>
      <c r="L1" s="51"/>
      <c r="M1" s="51"/>
      <c r="N1" s="51"/>
      <c r="O1" s="51"/>
      <c r="P1" s="51"/>
      <c r="Q1" s="51"/>
      <c r="R1" s="51"/>
      <c r="S1" s="51"/>
      <c r="T1" s="51"/>
      <c r="U1" s="51"/>
      <c r="V1" s="51"/>
      <c r="W1" s="51"/>
      <c r="X1" s="51"/>
      <c r="Y1" s="51"/>
      <c r="Z1" s="51"/>
      <c r="AA1" s="52"/>
    </row>
    <row r="2" s="33" customFormat="1" ht="36" customHeight="1" spans="1:27">
      <c r="A2" s="53"/>
      <c r="B2" s="53"/>
      <c r="C2" s="53"/>
      <c r="D2" s="53"/>
      <c r="E2" s="54"/>
      <c r="F2" s="54"/>
      <c r="G2" s="54"/>
      <c r="H2" s="54"/>
      <c r="I2" s="55"/>
      <c r="J2" s="55"/>
      <c r="K2" s="56"/>
      <c r="L2" s="57"/>
      <c r="M2" s="57"/>
      <c r="N2" s="57"/>
      <c r="O2" s="57"/>
      <c r="P2" s="57"/>
      <c r="Q2" s="57"/>
      <c r="R2" s="57"/>
      <c r="S2" s="57"/>
      <c r="T2" s="57"/>
      <c r="U2" s="57"/>
      <c r="V2" s="58"/>
      <c r="W2" s="58"/>
      <c r="X2" s="58"/>
      <c r="Y2" s="58"/>
      <c r="Z2" s="58"/>
      <c r="AA2" s="59"/>
    </row>
    <row r="3" s="34" customFormat="1" ht="40.7" customHeight="1" spans="1:27">
      <c r="A3" s="60" t="s">
        <v>3</v>
      </c>
      <c r="B3" s="60" t="s">
        <v>91</v>
      </c>
      <c r="C3" s="61" t="s">
        <v>92</v>
      </c>
      <c r="D3" s="60" t="s">
        <v>93</v>
      </c>
      <c r="E3" s="60" t="s">
        <v>94</v>
      </c>
      <c r="F3" s="60" t="s">
        <v>95</v>
      </c>
      <c r="G3" s="60" t="s">
        <v>96</v>
      </c>
      <c r="H3" s="60" t="s">
        <v>97</v>
      </c>
      <c r="I3" s="62" t="s">
        <v>98</v>
      </c>
      <c r="J3" s="62" t="s">
        <v>99</v>
      </c>
      <c r="K3" s="63" t="s">
        <v>100</v>
      </c>
      <c r="L3" s="64"/>
      <c r="M3" s="64" t="s">
        <v>101</v>
      </c>
      <c r="N3" s="64"/>
      <c r="O3" s="64"/>
      <c r="P3" s="64"/>
      <c r="Q3" s="64"/>
      <c r="R3" s="64"/>
      <c r="S3" s="64"/>
      <c r="T3" s="64"/>
      <c r="U3" s="64"/>
      <c r="V3" s="64" t="s">
        <v>102</v>
      </c>
      <c r="W3" s="64" t="s">
        <v>103</v>
      </c>
      <c r="X3" s="64" t="s">
        <v>104</v>
      </c>
      <c r="Y3" s="64" t="s">
        <v>9</v>
      </c>
      <c r="Z3" s="64"/>
      <c r="AA3" s="60" t="s">
        <v>12</v>
      </c>
    </row>
    <row r="4" s="34" customFormat="1" ht="153" customHeight="1" spans="1:27">
      <c r="A4" s="60"/>
      <c r="B4" s="60"/>
      <c r="C4" s="61"/>
      <c r="D4" s="60"/>
      <c r="E4" s="60"/>
      <c r="F4" s="60"/>
      <c r="G4" s="60"/>
      <c r="H4" s="60"/>
      <c r="I4" s="62"/>
      <c r="J4" s="62"/>
      <c r="K4" s="63" t="s">
        <v>105</v>
      </c>
      <c r="L4" s="64" t="s">
        <v>106</v>
      </c>
      <c r="M4" s="64" t="s">
        <v>107</v>
      </c>
      <c r="N4" s="64" t="s">
        <v>108</v>
      </c>
      <c r="O4" s="64" t="s">
        <v>109</v>
      </c>
      <c r="P4" s="64" t="s">
        <v>110</v>
      </c>
      <c r="Q4" s="64" t="s">
        <v>111</v>
      </c>
      <c r="R4" s="64" t="s">
        <v>112</v>
      </c>
      <c r="S4" s="64" t="s">
        <v>113</v>
      </c>
      <c r="T4" s="64" t="s">
        <v>114</v>
      </c>
      <c r="U4" s="64" t="s">
        <v>115</v>
      </c>
      <c r="V4" s="64"/>
      <c r="W4" s="64"/>
      <c r="X4" s="64"/>
      <c r="Y4" s="64" t="s">
        <v>116</v>
      </c>
      <c r="Z4" s="64" t="s">
        <v>117</v>
      </c>
      <c r="AA4" s="60"/>
    </row>
    <row r="5" s="35" customFormat="1" ht="24.6" customHeight="1" spans="1:27">
      <c r="A5" s="65" t="s">
        <v>118</v>
      </c>
      <c r="B5" s="65">
        <v>1</v>
      </c>
      <c r="C5" s="65">
        <v>2</v>
      </c>
      <c r="D5" s="65">
        <v>3</v>
      </c>
      <c r="E5" s="65">
        <v>4</v>
      </c>
      <c r="F5" s="65">
        <v>5</v>
      </c>
      <c r="G5" s="65">
        <v>6</v>
      </c>
      <c r="H5" s="65">
        <v>7</v>
      </c>
      <c r="I5" s="65">
        <v>8</v>
      </c>
      <c r="J5" s="65">
        <v>9</v>
      </c>
      <c r="K5" s="66">
        <v>10</v>
      </c>
      <c r="L5" s="67">
        <v>11</v>
      </c>
      <c r="M5" s="67">
        <v>12</v>
      </c>
      <c r="N5" s="67">
        <v>13</v>
      </c>
      <c r="O5" s="67">
        <v>14</v>
      </c>
      <c r="P5" s="67">
        <v>15</v>
      </c>
      <c r="Q5" s="67">
        <v>16</v>
      </c>
      <c r="R5" s="67">
        <v>17</v>
      </c>
      <c r="S5" s="67">
        <v>18</v>
      </c>
      <c r="T5" s="67">
        <v>19</v>
      </c>
      <c r="U5" s="67">
        <v>20</v>
      </c>
      <c r="V5" s="67">
        <v>21</v>
      </c>
      <c r="W5" s="67">
        <v>22</v>
      </c>
      <c r="X5" s="67">
        <v>23</v>
      </c>
      <c r="Y5" s="67">
        <v>24</v>
      </c>
      <c r="Z5" s="67">
        <v>25</v>
      </c>
      <c r="AA5" s="65">
        <v>26</v>
      </c>
    </row>
    <row r="6" s="36" customFormat="1" ht="36" customHeight="1" spans="1:27">
      <c r="A6" s="68" t="s">
        <v>119</v>
      </c>
      <c r="B6" s="68"/>
      <c r="C6" s="68"/>
      <c r="D6" s="68"/>
      <c r="E6" s="68"/>
      <c r="F6" s="68"/>
      <c r="G6" s="68"/>
      <c r="H6" s="68"/>
      <c r="I6" s="68"/>
      <c r="J6" s="68"/>
      <c r="K6" s="69"/>
      <c r="L6" s="17"/>
      <c r="M6" s="17"/>
      <c r="N6" s="17"/>
      <c r="O6" s="17"/>
      <c r="P6" s="17"/>
      <c r="Q6" s="17"/>
      <c r="R6" s="17"/>
      <c r="S6" s="17"/>
      <c r="T6" s="17"/>
      <c r="U6" s="17"/>
      <c r="V6" s="17"/>
      <c r="W6" s="17"/>
      <c r="X6" s="17"/>
      <c r="Y6" s="17"/>
      <c r="Z6" s="17"/>
      <c r="AA6" s="17"/>
    </row>
    <row r="7" s="36" customFormat="1" ht="36" customHeight="1" spans="1:27">
      <c r="A7" s="68" t="s">
        <v>120</v>
      </c>
      <c r="B7" s="68"/>
      <c r="C7" s="68"/>
      <c r="D7" s="68"/>
      <c r="E7" s="68">
        <f>E8+E12+E15+E19</f>
        <v>21</v>
      </c>
      <c r="F7" s="68"/>
      <c r="G7" s="68"/>
      <c r="H7" s="68"/>
      <c r="I7" s="68"/>
      <c r="J7" s="68"/>
      <c r="K7" s="69"/>
      <c r="L7" s="17">
        <f t="shared" ref="L7:Z7" si="0">L8+L12+L15+L19</f>
        <v>6553.75</v>
      </c>
      <c r="M7" s="17">
        <f t="shared" si="0"/>
        <v>6553.75</v>
      </c>
      <c r="N7" s="17">
        <f t="shared" si="0"/>
        <v>4052.33</v>
      </c>
      <c r="O7" s="17">
        <f t="shared" si="0"/>
        <v>1623.42</v>
      </c>
      <c r="P7" s="17">
        <f t="shared" si="0"/>
        <v>125</v>
      </c>
      <c r="Q7" s="17">
        <f t="shared" si="0"/>
        <v>753</v>
      </c>
      <c r="R7" s="17">
        <f t="shared" si="0"/>
        <v>0</v>
      </c>
      <c r="S7" s="17">
        <f t="shared" si="0"/>
        <v>0</v>
      </c>
      <c r="T7" s="17">
        <f t="shared" si="0"/>
        <v>0</v>
      </c>
      <c r="U7" s="17">
        <f t="shared" si="0"/>
        <v>0</v>
      </c>
      <c r="V7" s="17">
        <f t="shared" si="0"/>
        <v>375</v>
      </c>
      <c r="W7" s="17">
        <f t="shared" si="0"/>
        <v>660</v>
      </c>
      <c r="X7" s="17">
        <f t="shared" si="0"/>
        <v>2298</v>
      </c>
      <c r="Y7" s="17">
        <f t="shared" si="0"/>
        <v>124</v>
      </c>
      <c r="Z7" s="17">
        <f t="shared" si="0"/>
        <v>627</v>
      </c>
      <c r="AA7" s="68"/>
    </row>
    <row r="8" s="37" customFormat="1" ht="33" customHeight="1" spans="1:27">
      <c r="A8" s="70" t="s">
        <v>121</v>
      </c>
      <c r="B8" s="70"/>
      <c r="C8" s="70"/>
      <c r="D8" s="70"/>
      <c r="E8" s="70">
        <v>10</v>
      </c>
      <c r="F8" s="71"/>
      <c r="G8" s="70"/>
      <c r="H8" s="70"/>
      <c r="I8" s="72"/>
      <c r="J8" s="73"/>
      <c r="K8" s="74"/>
      <c r="L8" s="75">
        <f>SUM(L9:L11)</f>
        <v>3393.1</v>
      </c>
      <c r="M8" s="75">
        <f>SUM(M9:M11)</f>
        <v>3393.1</v>
      </c>
      <c r="N8" s="75">
        <f t="shared" ref="N8:Z8" si="1">SUM(N9:N11)</f>
        <v>2210.1</v>
      </c>
      <c r="O8" s="75">
        <f t="shared" si="1"/>
        <v>875</v>
      </c>
      <c r="P8" s="75">
        <f t="shared" si="1"/>
        <v>68</v>
      </c>
      <c r="Q8" s="75">
        <f t="shared" si="1"/>
        <v>240</v>
      </c>
      <c r="R8" s="75">
        <f t="shared" si="1"/>
        <v>0</v>
      </c>
      <c r="S8" s="75">
        <f t="shared" si="1"/>
        <v>0</v>
      </c>
      <c r="T8" s="75">
        <f t="shared" si="1"/>
        <v>0</v>
      </c>
      <c r="U8" s="75">
        <f t="shared" si="1"/>
        <v>0</v>
      </c>
      <c r="V8" s="75">
        <f t="shared" si="1"/>
        <v>100</v>
      </c>
      <c r="W8" s="75">
        <f t="shared" si="1"/>
        <v>88</v>
      </c>
      <c r="X8" s="75">
        <f t="shared" si="1"/>
        <v>365</v>
      </c>
      <c r="Y8" s="75">
        <f t="shared" si="1"/>
        <v>4</v>
      </c>
      <c r="Z8" s="75">
        <f t="shared" si="1"/>
        <v>10</v>
      </c>
      <c r="AA8" s="75"/>
    </row>
    <row r="9" s="38" customFormat="1" ht="237" customHeight="1" spans="1:27">
      <c r="A9" s="76">
        <v>1</v>
      </c>
      <c r="B9" s="77" t="s">
        <v>120</v>
      </c>
      <c r="C9" s="77" t="s">
        <v>122</v>
      </c>
      <c r="D9" s="77" t="s">
        <v>120</v>
      </c>
      <c r="E9" s="78" t="s">
        <v>123</v>
      </c>
      <c r="F9" s="77" t="s">
        <v>124</v>
      </c>
      <c r="G9" s="77" t="s">
        <v>125</v>
      </c>
      <c r="H9" s="79" t="s">
        <v>126</v>
      </c>
      <c r="I9" s="80" t="s">
        <v>127</v>
      </c>
      <c r="J9" s="80" t="s">
        <v>128</v>
      </c>
      <c r="K9" s="74" t="s">
        <v>129</v>
      </c>
      <c r="L9" s="81">
        <f>N9+O9+P9+Q9</f>
        <v>1493.1</v>
      </c>
      <c r="M9" s="81">
        <f>SUM(N9:U9)</f>
        <v>1493.1</v>
      </c>
      <c r="N9" s="81">
        <f>495.59+13+13.12+0.34-0.5+2.96+385.59</f>
        <v>910.1</v>
      </c>
      <c r="O9" s="81">
        <f>225+50</f>
        <v>275</v>
      </c>
      <c r="P9" s="81">
        <v>68</v>
      </c>
      <c r="Q9" s="81">
        <v>240</v>
      </c>
      <c r="R9" s="81"/>
      <c r="S9" s="82"/>
      <c r="T9" s="82"/>
      <c r="U9" s="82"/>
      <c r="V9" s="81">
        <v>100</v>
      </c>
      <c r="W9" s="81">
        <v>88</v>
      </c>
      <c r="X9" s="81">
        <v>365</v>
      </c>
      <c r="Y9" s="81">
        <v>4</v>
      </c>
      <c r="Z9" s="81">
        <v>10</v>
      </c>
      <c r="AA9" s="82"/>
    </row>
    <row r="10" s="38" customFormat="1" ht="152" customHeight="1" spans="1:27">
      <c r="A10" s="76">
        <v>11</v>
      </c>
      <c r="B10" s="77" t="s">
        <v>130</v>
      </c>
      <c r="C10" s="77" t="s">
        <v>131</v>
      </c>
      <c r="D10" s="77" t="s">
        <v>132</v>
      </c>
      <c r="E10" s="78" t="s">
        <v>133</v>
      </c>
      <c r="F10" s="77" t="s">
        <v>124</v>
      </c>
      <c r="G10" s="77" t="s">
        <v>125</v>
      </c>
      <c r="H10" s="79" t="s">
        <v>126</v>
      </c>
      <c r="I10" s="80" t="s">
        <v>134</v>
      </c>
      <c r="J10" s="80" t="s">
        <v>128</v>
      </c>
      <c r="K10" s="74" t="s">
        <v>135</v>
      </c>
      <c r="L10" s="81">
        <v>1300</v>
      </c>
      <c r="M10" s="81">
        <v>1300</v>
      </c>
      <c r="N10" s="81">
        <v>1300</v>
      </c>
      <c r="O10" s="81"/>
      <c r="P10" s="81"/>
      <c r="Q10" s="81"/>
      <c r="R10" s="81"/>
      <c r="S10" s="82"/>
      <c r="T10" s="82"/>
      <c r="U10" s="82"/>
      <c r="V10" s="81"/>
      <c r="W10" s="81"/>
      <c r="X10" s="81"/>
      <c r="Y10" s="81"/>
      <c r="Z10" s="81"/>
      <c r="AA10" s="82"/>
    </row>
    <row r="11" s="38" customFormat="1" ht="152" customHeight="1" spans="1:27">
      <c r="A11" s="76">
        <v>12</v>
      </c>
      <c r="B11" s="77" t="s">
        <v>130</v>
      </c>
      <c r="C11" s="77" t="s">
        <v>136</v>
      </c>
      <c r="D11" s="77" t="s">
        <v>137</v>
      </c>
      <c r="E11" s="78" t="s">
        <v>138</v>
      </c>
      <c r="F11" s="77" t="s">
        <v>124</v>
      </c>
      <c r="G11" s="77" t="s">
        <v>139</v>
      </c>
      <c r="H11" s="79" t="s">
        <v>140</v>
      </c>
      <c r="I11" s="80" t="s">
        <v>134</v>
      </c>
      <c r="J11" s="80" t="s">
        <v>128</v>
      </c>
      <c r="K11" s="74" t="s">
        <v>141</v>
      </c>
      <c r="L11" s="81">
        <v>600</v>
      </c>
      <c r="M11" s="81">
        <v>600</v>
      </c>
      <c r="N11" s="81"/>
      <c r="O11" s="81">
        <v>600</v>
      </c>
      <c r="P11" s="81"/>
      <c r="Q11" s="81"/>
      <c r="R11" s="81"/>
      <c r="S11" s="82"/>
      <c r="T11" s="82"/>
      <c r="U11" s="82"/>
      <c r="V11" s="81"/>
      <c r="W11" s="81"/>
      <c r="X11" s="81"/>
      <c r="Y11" s="81"/>
      <c r="Z11" s="81"/>
      <c r="AA11" s="82"/>
    </row>
    <row r="12" s="37" customFormat="1" ht="33" customHeight="1" spans="1:27">
      <c r="A12" s="70" t="s">
        <v>142</v>
      </c>
      <c r="B12" s="70"/>
      <c r="C12" s="70"/>
      <c r="D12" s="70"/>
      <c r="E12" s="70">
        <v>2</v>
      </c>
      <c r="F12" s="71"/>
      <c r="G12" s="70"/>
      <c r="H12" s="83"/>
      <c r="I12" s="73"/>
      <c r="J12" s="73"/>
      <c r="K12" s="74"/>
      <c r="L12" s="75">
        <f>SUM(L13:L14)</f>
        <v>837.42</v>
      </c>
      <c r="M12" s="75">
        <f t="shared" ref="M12:Z12" si="2">SUM(M13:M14)</f>
        <v>837.42</v>
      </c>
      <c r="N12" s="75">
        <f t="shared" si="2"/>
        <v>453.42</v>
      </c>
      <c r="O12" s="75">
        <f t="shared" si="2"/>
        <v>250</v>
      </c>
      <c r="P12" s="75">
        <f t="shared" si="2"/>
        <v>30</v>
      </c>
      <c r="Q12" s="75">
        <f t="shared" si="2"/>
        <v>104</v>
      </c>
      <c r="R12" s="75">
        <f t="shared" si="2"/>
        <v>0</v>
      </c>
      <c r="S12" s="75">
        <f t="shared" si="2"/>
        <v>0</v>
      </c>
      <c r="T12" s="75">
        <f t="shared" si="2"/>
        <v>0</v>
      </c>
      <c r="U12" s="75">
        <f t="shared" si="2"/>
        <v>0</v>
      </c>
      <c r="V12" s="75">
        <f t="shared" si="2"/>
        <v>65</v>
      </c>
      <c r="W12" s="75">
        <f t="shared" si="2"/>
        <v>183</v>
      </c>
      <c r="X12" s="75">
        <f t="shared" si="2"/>
        <v>64</v>
      </c>
      <c r="Y12" s="75">
        <f t="shared" si="2"/>
        <v>2</v>
      </c>
      <c r="Z12" s="75">
        <f t="shared" si="2"/>
        <v>8</v>
      </c>
      <c r="AA12" s="75"/>
    </row>
    <row r="13" s="39" customFormat="1" ht="224" customHeight="1" spans="1:27">
      <c r="A13" s="77">
        <v>1</v>
      </c>
      <c r="B13" s="77" t="s">
        <v>120</v>
      </c>
      <c r="C13" s="77" t="s">
        <v>143</v>
      </c>
      <c r="D13" s="77" t="s">
        <v>144</v>
      </c>
      <c r="E13" s="78" t="s">
        <v>145</v>
      </c>
      <c r="F13" s="77" t="s">
        <v>124</v>
      </c>
      <c r="G13" s="77" t="s">
        <v>125</v>
      </c>
      <c r="H13" s="79" t="s">
        <v>126</v>
      </c>
      <c r="I13" s="80" t="s">
        <v>127</v>
      </c>
      <c r="J13" s="80" t="s">
        <v>128</v>
      </c>
      <c r="K13" s="74" t="s">
        <v>146</v>
      </c>
      <c r="L13" s="81">
        <f>N13+O13+P13+Q13</f>
        <v>637.42</v>
      </c>
      <c r="M13" s="81">
        <f>SUM(N13:U13)</f>
        <v>637.42</v>
      </c>
      <c r="N13" s="81">
        <f>357.82+95.6</f>
        <v>453.42</v>
      </c>
      <c r="O13" s="81">
        <v>50</v>
      </c>
      <c r="P13" s="81">
        <v>30</v>
      </c>
      <c r="Q13" s="81">
        <v>104</v>
      </c>
      <c r="R13" s="84"/>
      <c r="S13" s="84"/>
      <c r="T13" s="84"/>
      <c r="U13" s="84"/>
      <c r="V13" s="81">
        <v>65</v>
      </c>
      <c r="W13" s="81">
        <v>15</v>
      </c>
      <c r="X13" s="81">
        <v>64</v>
      </c>
      <c r="Y13" s="81">
        <v>2</v>
      </c>
      <c r="Z13" s="81">
        <v>8</v>
      </c>
      <c r="AA13" s="82"/>
    </row>
    <row r="14" s="40" customFormat="1" ht="152" customHeight="1" spans="1:27">
      <c r="A14" s="77">
        <v>2</v>
      </c>
      <c r="B14" s="77" t="s">
        <v>120</v>
      </c>
      <c r="C14" s="77" t="s">
        <v>147</v>
      </c>
      <c r="D14" s="77" t="s">
        <v>120</v>
      </c>
      <c r="E14" s="78" t="s">
        <v>148</v>
      </c>
      <c r="F14" s="77" t="s">
        <v>124</v>
      </c>
      <c r="G14" s="77" t="s">
        <v>125</v>
      </c>
      <c r="H14" s="79" t="s">
        <v>126</v>
      </c>
      <c r="I14" s="80" t="s">
        <v>149</v>
      </c>
      <c r="J14" s="80" t="s">
        <v>128</v>
      </c>
      <c r="K14" s="74" t="s">
        <v>150</v>
      </c>
      <c r="L14" s="81">
        <v>200</v>
      </c>
      <c r="M14" s="81">
        <v>200</v>
      </c>
      <c r="N14" s="81">
        <v>0</v>
      </c>
      <c r="O14" s="81">
        <v>200</v>
      </c>
      <c r="P14" s="81">
        <v>0</v>
      </c>
      <c r="Q14" s="81">
        <v>0</v>
      </c>
      <c r="R14" s="84"/>
      <c r="S14" s="84"/>
      <c r="T14" s="84"/>
      <c r="U14" s="84"/>
      <c r="V14" s="81"/>
      <c r="W14" s="81">
        <v>168</v>
      </c>
      <c r="X14" s="81"/>
      <c r="Y14" s="81"/>
      <c r="Z14" s="81"/>
      <c r="AA14" s="82"/>
    </row>
    <row r="15" s="37" customFormat="1" ht="35" customHeight="1" spans="1:27">
      <c r="A15" s="70" t="s">
        <v>151</v>
      </c>
      <c r="B15" s="70"/>
      <c r="C15" s="70"/>
      <c r="D15" s="70"/>
      <c r="E15" s="70">
        <v>4</v>
      </c>
      <c r="F15" s="71"/>
      <c r="G15" s="70"/>
      <c r="H15" s="83"/>
      <c r="I15" s="73"/>
      <c r="J15" s="73"/>
      <c r="K15" s="74"/>
      <c r="L15" s="75">
        <f>SUM(L16:L18)</f>
        <v>1702.42</v>
      </c>
      <c r="M15" s="75">
        <f t="shared" ref="M15:Z15" si="3">SUM(M16:M18)</f>
        <v>1702.42</v>
      </c>
      <c r="N15" s="75">
        <f t="shared" si="3"/>
        <v>1037</v>
      </c>
      <c r="O15" s="75">
        <f t="shared" si="3"/>
        <v>398.42</v>
      </c>
      <c r="P15" s="75">
        <f t="shared" si="3"/>
        <v>27</v>
      </c>
      <c r="Q15" s="75">
        <f t="shared" si="3"/>
        <v>240</v>
      </c>
      <c r="R15" s="75">
        <f t="shared" si="3"/>
        <v>0</v>
      </c>
      <c r="S15" s="75">
        <f t="shared" si="3"/>
        <v>0</v>
      </c>
      <c r="T15" s="75">
        <f t="shared" si="3"/>
        <v>0</v>
      </c>
      <c r="U15" s="75">
        <f t="shared" si="3"/>
        <v>0</v>
      </c>
      <c r="V15" s="75">
        <f t="shared" si="3"/>
        <v>150</v>
      </c>
      <c r="W15" s="75">
        <f t="shared" si="3"/>
        <v>336</v>
      </c>
      <c r="X15" s="75">
        <f t="shared" si="3"/>
        <v>1661</v>
      </c>
      <c r="Y15" s="75">
        <f t="shared" si="3"/>
        <v>109</v>
      </c>
      <c r="Z15" s="75">
        <f t="shared" si="3"/>
        <v>581</v>
      </c>
      <c r="AA15" s="75"/>
    </row>
    <row r="16" s="38" customFormat="1" ht="174" customHeight="1" spans="1:27">
      <c r="A16" s="77">
        <v>1</v>
      </c>
      <c r="B16" s="77" t="s">
        <v>120</v>
      </c>
      <c r="C16" s="77" t="s">
        <v>152</v>
      </c>
      <c r="D16" s="77" t="s">
        <v>153</v>
      </c>
      <c r="E16" s="78" t="s">
        <v>154</v>
      </c>
      <c r="F16" s="77" t="s">
        <v>124</v>
      </c>
      <c r="G16" s="77" t="s">
        <v>125</v>
      </c>
      <c r="H16" s="79" t="s">
        <v>126</v>
      </c>
      <c r="I16" s="80" t="s">
        <v>127</v>
      </c>
      <c r="J16" s="80" t="s">
        <v>128</v>
      </c>
      <c r="K16" s="74" t="s">
        <v>155</v>
      </c>
      <c r="L16" s="81">
        <f>N16+O16+P16+Q16</f>
        <v>900</v>
      </c>
      <c r="M16" s="85">
        <f>SUM(N16:U16)</f>
        <v>900</v>
      </c>
      <c r="N16" s="81">
        <f>551+94</f>
        <v>645</v>
      </c>
      <c r="O16" s="81">
        <f>111</f>
        <v>111</v>
      </c>
      <c r="P16" s="81">
        <v>0</v>
      </c>
      <c r="Q16" s="86">
        <v>144</v>
      </c>
      <c r="R16" s="81"/>
      <c r="S16" s="82"/>
      <c r="T16" s="82"/>
      <c r="U16" s="82"/>
      <c r="V16" s="81">
        <v>90</v>
      </c>
      <c r="W16" s="81">
        <v>268</v>
      </c>
      <c r="X16" s="81">
        <v>1202</v>
      </c>
      <c r="Y16" s="81">
        <v>59</v>
      </c>
      <c r="Z16" s="81">
        <v>246</v>
      </c>
      <c r="AA16" s="82"/>
    </row>
    <row r="17" s="38" customFormat="1" ht="200" customHeight="1" spans="1:27">
      <c r="A17" s="77">
        <v>2</v>
      </c>
      <c r="B17" s="77" t="s">
        <v>120</v>
      </c>
      <c r="C17" s="77" t="s">
        <v>156</v>
      </c>
      <c r="D17" s="77" t="s">
        <v>137</v>
      </c>
      <c r="E17" s="78" t="s">
        <v>157</v>
      </c>
      <c r="F17" s="77" t="s">
        <v>124</v>
      </c>
      <c r="G17" s="77" t="s">
        <v>158</v>
      </c>
      <c r="H17" s="79" t="s">
        <v>159</v>
      </c>
      <c r="I17" s="80" t="s">
        <v>127</v>
      </c>
      <c r="J17" s="80" t="s">
        <v>128</v>
      </c>
      <c r="K17" s="74" t="s">
        <v>160</v>
      </c>
      <c r="L17" s="81">
        <f>N17+O17+P17+Q17</f>
        <v>560</v>
      </c>
      <c r="M17" s="85">
        <f>SUM(N17:U17)</f>
        <v>560</v>
      </c>
      <c r="N17" s="81">
        <f>300+92</f>
        <v>392</v>
      </c>
      <c r="O17" s="81">
        <v>45</v>
      </c>
      <c r="P17" s="81">
        <v>27</v>
      </c>
      <c r="Q17" s="86">
        <v>96</v>
      </c>
      <c r="R17" s="81"/>
      <c r="S17" s="82"/>
      <c r="T17" s="82"/>
      <c r="U17" s="82"/>
      <c r="V17" s="81">
        <v>60</v>
      </c>
      <c r="W17" s="81">
        <v>68</v>
      </c>
      <c r="X17" s="81">
        <v>459</v>
      </c>
      <c r="Y17" s="81">
        <v>50</v>
      </c>
      <c r="Z17" s="81">
        <v>335</v>
      </c>
      <c r="AA17" s="82"/>
    </row>
    <row r="18" s="40" customFormat="1" ht="152" customHeight="1" spans="1:27">
      <c r="A18" s="77">
        <v>5</v>
      </c>
      <c r="B18" s="77" t="s">
        <v>130</v>
      </c>
      <c r="C18" s="77" t="s">
        <v>161</v>
      </c>
      <c r="D18" s="77" t="s">
        <v>162</v>
      </c>
      <c r="E18" s="78" t="s">
        <v>163</v>
      </c>
      <c r="F18" s="77" t="s">
        <v>124</v>
      </c>
      <c r="G18" s="77" t="s">
        <v>164</v>
      </c>
      <c r="H18" s="79" t="s">
        <v>165</v>
      </c>
      <c r="I18" s="80" t="s">
        <v>134</v>
      </c>
      <c r="J18" s="80" t="s">
        <v>128</v>
      </c>
      <c r="K18" s="74" t="s">
        <v>166</v>
      </c>
      <c r="L18" s="81">
        <v>242.42</v>
      </c>
      <c r="M18" s="85">
        <v>242.42</v>
      </c>
      <c r="N18" s="81"/>
      <c r="O18" s="81">
        <v>242.42</v>
      </c>
      <c r="P18" s="81"/>
      <c r="Q18" s="86"/>
      <c r="R18" s="84"/>
      <c r="S18" s="84"/>
      <c r="T18" s="84"/>
      <c r="U18" s="84"/>
      <c r="V18" s="84"/>
      <c r="W18" s="81"/>
      <c r="X18" s="81"/>
      <c r="Y18" s="81"/>
      <c r="Z18" s="81"/>
      <c r="AA18" s="87"/>
    </row>
    <row r="19" s="37" customFormat="1" ht="40" customHeight="1" spans="1:27">
      <c r="A19" s="70" t="s">
        <v>167</v>
      </c>
      <c r="B19" s="70"/>
      <c r="C19" s="70"/>
      <c r="D19" s="70"/>
      <c r="E19" s="70">
        <v>5</v>
      </c>
      <c r="F19" s="71"/>
      <c r="G19" s="70"/>
      <c r="H19" s="83"/>
      <c r="I19" s="73"/>
      <c r="J19" s="73"/>
      <c r="K19" s="74"/>
      <c r="L19" s="75">
        <f t="shared" ref="L19:Q19" si="4">SUM(L20:L20)</f>
        <v>620.81</v>
      </c>
      <c r="M19" s="75">
        <f t="shared" si="4"/>
        <v>620.81</v>
      </c>
      <c r="N19" s="75">
        <f t="shared" si="4"/>
        <v>351.81</v>
      </c>
      <c r="O19" s="75">
        <f t="shared" si="4"/>
        <v>100</v>
      </c>
      <c r="P19" s="75">
        <f t="shared" si="4"/>
        <v>0</v>
      </c>
      <c r="Q19" s="75">
        <f t="shared" si="4"/>
        <v>169</v>
      </c>
      <c r="R19" s="75">
        <f t="shared" ref="R19:Z19" si="5">SUM(R20:R20)</f>
        <v>0</v>
      </c>
      <c r="S19" s="75">
        <f t="shared" si="5"/>
        <v>0</v>
      </c>
      <c r="T19" s="75">
        <f t="shared" si="5"/>
        <v>0</v>
      </c>
      <c r="U19" s="75">
        <f t="shared" si="5"/>
        <v>0</v>
      </c>
      <c r="V19" s="75">
        <f t="shared" si="5"/>
        <v>60</v>
      </c>
      <c r="W19" s="75">
        <f t="shared" si="5"/>
        <v>53</v>
      </c>
      <c r="X19" s="75">
        <f t="shared" si="5"/>
        <v>208</v>
      </c>
      <c r="Y19" s="75">
        <f t="shared" si="5"/>
        <v>9</v>
      </c>
      <c r="Z19" s="75">
        <f t="shared" si="5"/>
        <v>28</v>
      </c>
      <c r="AA19" s="75"/>
    </row>
    <row r="20" s="38" customFormat="1" ht="177" customHeight="1" spans="1:27">
      <c r="A20" s="77">
        <v>3</v>
      </c>
      <c r="B20" s="77" t="s">
        <v>120</v>
      </c>
      <c r="C20" s="77" t="s">
        <v>168</v>
      </c>
      <c r="D20" s="77" t="s">
        <v>169</v>
      </c>
      <c r="E20" s="78" t="s">
        <v>170</v>
      </c>
      <c r="F20" s="77" t="s">
        <v>124</v>
      </c>
      <c r="G20" s="77" t="s">
        <v>125</v>
      </c>
      <c r="H20" s="79" t="s">
        <v>126</v>
      </c>
      <c r="I20" s="80" t="s">
        <v>127</v>
      </c>
      <c r="J20" s="80" t="s">
        <v>128</v>
      </c>
      <c r="K20" s="74" t="s">
        <v>171</v>
      </c>
      <c r="L20" s="81">
        <f>N20+O20+P20+Q20</f>
        <v>620.81</v>
      </c>
      <c r="M20" s="81">
        <f>SUM(N20:U20)</f>
        <v>620.81</v>
      </c>
      <c r="N20" s="81">
        <f>300+51.81</f>
        <v>351.81</v>
      </c>
      <c r="O20" s="81">
        <v>100</v>
      </c>
      <c r="P20" s="81">
        <v>0</v>
      </c>
      <c r="Q20" s="81">
        <f>266-97</f>
        <v>169</v>
      </c>
      <c r="R20" s="81"/>
      <c r="S20" s="82"/>
      <c r="T20" s="82"/>
      <c r="U20" s="82"/>
      <c r="V20" s="81">
        <v>60</v>
      </c>
      <c r="W20" s="81">
        <v>53</v>
      </c>
      <c r="X20" s="81">
        <v>208</v>
      </c>
      <c r="Y20" s="81">
        <v>9</v>
      </c>
      <c r="Z20" s="81">
        <v>28</v>
      </c>
      <c r="AA20" s="82"/>
    </row>
  </sheetData>
  <autoFilter xmlns:etc="http://www.wps.cn/officeDocument/2017/etCustomData" ref="A4:AA20" etc:filterBottomFollowUsedRange="0">
    <extLst/>
  </autoFilter>
  <mergeCells count="27">
    <mergeCell ref="A1:Z1"/>
    <mergeCell ref="A2:D2"/>
    <mergeCell ref="M2:N2"/>
    <mergeCell ref="V2:AA2"/>
    <mergeCell ref="K3:L3"/>
    <mergeCell ref="M3:U3"/>
    <mergeCell ref="Y3:Z3"/>
    <mergeCell ref="A6:D6"/>
    <mergeCell ref="A7:D7"/>
    <mergeCell ref="A8:D8"/>
    <mergeCell ref="A12:D12"/>
    <mergeCell ref="A15:D15"/>
    <mergeCell ref="A19:D19"/>
    <mergeCell ref="A3:A4"/>
    <mergeCell ref="B3:B4"/>
    <mergeCell ref="C3:C4"/>
    <mergeCell ref="D3:D4"/>
    <mergeCell ref="E3:E4"/>
    <mergeCell ref="F3:F4"/>
    <mergeCell ref="G3:G4"/>
    <mergeCell ref="H3:H4"/>
    <mergeCell ref="I3:I4"/>
    <mergeCell ref="J3:J4"/>
    <mergeCell ref="V3:V4"/>
    <mergeCell ref="W3:W4"/>
    <mergeCell ref="X3:X4"/>
    <mergeCell ref="AA3:AA4"/>
  </mergeCells>
  <printOptions horizontalCentered="1"/>
  <pageMargins left="0.161111111111111" right="0.161111111111111" top="1" bottom="0.802777777777778" header="0.5" footer="0.5"/>
  <pageSetup paperSize="8" scale="49" fitToHeight="0" orientation="landscape" horizontalDpi="600"/>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8"/>
  <sheetViews>
    <sheetView workbookViewId="0">
      <selection activeCell="M13" sqref="M13"/>
    </sheetView>
  </sheetViews>
  <sheetFormatPr defaultColWidth="8.875" defaultRowHeight="13.5" outlineLevelRow="7"/>
  <cols>
    <col min="11" max="12" width="9.875" customWidth="1"/>
    <col min="13" max="13" width="11.2166666666667" customWidth="1"/>
    <col min="14" max="14" width="10.6583333333333" customWidth="1"/>
    <col min="15" max="15" width="9.875" customWidth="1"/>
    <col min="16" max="16" width="11.3333333333333" customWidth="1"/>
    <col min="17" max="26" width="11" customWidth="1"/>
  </cols>
  <sheetData>
    <row r="1" ht="25.5" spans="1:26">
      <c r="A1" s="18" t="s">
        <v>172</v>
      </c>
      <c r="B1" s="18"/>
      <c r="C1" s="18"/>
      <c r="D1" s="19"/>
      <c r="E1" s="19"/>
      <c r="F1" s="20"/>
      <c r="G1" s="19"/>
      <c r="H1" s="19"/>
      <c r="I1" s="19"/>
      <c r="J1" s="19"/>
      <c r="K1" s="19"/>
      <c r="L1" s="19"/>
      <c r="M1" s="19"/>
      <c r="N1" s="19"/>
      <c r="O1" s="19"/>
      <c r="P1" s="19"/>
      <c r="Q1" s="19"/>
      <c r="R1" s="19"/>
      <c r="S1" s="19"/>
      <c r="T1" s="19"/>
      <c r="U1" s="19"/>
      <c r="V1" s="19"/>
      <c r="W1" s="19"/>
      <c r="X1" s="19"/>
      <c r="Y1" s="19"/>
      <c r="Z1" s="19"/>
    </row>
    <row r="2" ht="22.5" spans="1:26">
      <c r="A2" s="21" t="s">
        <v>173</v>
      </c>
      <c r="B2" s="21"/>
      <c r="C2" s="21"/>
      <c r="D2" s="21"/>
      <c r="E2" s="21"/>
      <c r="F2" s="21"/>
      <c r="G2" s="21"/>
      <c r="H2" s="21"/>
      <c r="I2" s="21"/>
      <c r="J2" s="21"/>
      <c r="K2" s="21"/>
      <c r="L2" s="21"/>
      <c r="M2" s="21"/>
      <c r="N2" s="21"/>
      <c r="O2" s="21"/>
      <c r="P2" s="21"/>
      <c r="Q2" s="21"/>
      <c r="R2" s="21"/>
      <c r="S2" s="21"/>
      <c r="T2" s="21"/>
      <c r="U2" s="21"/>
      <c r="V2" s="21"/>
      <c r="W2" s="21"/>
      <c r="X2" s="21"/>
      <c r="Y2" s="21"/>
      <c r="Z2" s="21"/>
    </row>
    <row r="3" spans="1:26">
      <c r="A3" s="22" t="s">
        <v>174</v>
      </c>
      <c r="B3" s="22"/>
      <c r="C3" s="22"/>
      <c r="D3" s="22"/>
      <c r="E3" s="22"/>
      <c r="F3" s="22"/>
      <c r="G3" s="22"/>
      <c r="H3" s="22"/>
      <c r="I3" s="22"/>
      <c r="J3" s="22"/>
      <c r="K3" s="22"/>
      <c r="L3" s="22"/>
      <c r="M3" s="22"/>
      <c r="N3" s="22"/>
      <c r="O3" s="22"/>
      <c r="P3" s="22"/>
      <c r="Q3" s="22"/>
      <c r="R3" s="22"/>
      <c r="S3" s="22"/>
      <c r="T3" s="22"/>
      <c r="U3" s="22"/>
      <c r="V3" s="22"/>
      <c r="W3" s="22"/>
      <c r="X3" s="22"/>
      <c r="Y3" s="22"/>
      <c r="Z3" s="22"/>
    </row>
    <row r="4" spans="1:26">
      <c r="A4" s="23" t="s">
        <v>3</v>
      </c>
      <c r="B4" s="23" t="s">
        <v>175</v>
      </c>
      <c r="C4" s="23" t="s">
        <v>176</v>
      </c>
      <c r="D4" s="23"/>
      <c r="E4" s="23"/>
      <c r="F4" s="23"/>
      <c r="G4" s="23"/>
      <c r="H4" s="23"/>
      <c r="I4" s="23"/>
      <c r="J4" s="23"/>
      <c r="K4" s="23" t="s">
        <v>177</v>
      </c>
      <c r="L4" s="23"/>
      <c r="M4" s="23"/>
      <c r="N4" s="23"/>
      <c r="O4" s="23"/>
      <c r="P4" s="23"/>
      <c r="Q4" s="23"/>
      <c r="R4" s="23"/>
      <c r="S4" s="23"/>
      <c r="T4" s="23"/>
      <c r="U4" s="23"/>
      <c r="V4" s="23"/>
      <c r="W4" s="23"/>
      <c r="X4" s="23"/>
      <c r="Y4" s="23"/>
      <c r="Z4" s="23"/>
    </row>
    <row r="5" spans="1:26">
      <c r="A5" s="23"/>
      <c r="B5" s="23"/>
      <c r="C5" s="23" t="s">
        <v>178</v>
      </c>
      <c r="D5" s="23" t="s">
        <v>179</v>
      </c>
      <c r="E5" s="23" t="s">
        <v>180</v>
      </c>
      <c r="F5" s="24" t="s">
        <v>181</v>
      </c>
      <c r="G5" s="23" t="s">
        <v>182</v>
      </c>
      <c r="H5" s="23" t="s">
        <v>183</v>
      </c>
      <c r="I5" s="23" t="s">
        <v>184</v>
      </c>
      <c r="J5" s="23" t="s">
        <v>185</v>
      </c>
      <c r="K5" s="23" t="s">
        <v>186</v>
      </c>
      <c r="L5" s="23" t="s">
        <v>187</v>
      </c>
      <c r="M5" s="23"/>
      <c r="N5" s="23"/>
      <c r="O5" s="23"/>
      <c r="P5" s="23"/>
      <c r="Q5" s="23" t="s">
        <v>188</v>
      </c>
      <c r="R5" s="23"/>
      <c r="S5" s="23"/>
      <c r="T5" s="23"/>
      <c r="U5" s="23"/>
      <c r="V5" s="23" t="s">
        <v>189</v>
      </c>
      <c r="W5" s="23"/>
      <c r="X5" s="23"/>
      <c r="Y5" s="23"/>
      <c r="Z5" s="23"/>
    </row>
    <row r="6" spans="1:26">
      <c r="A6" s="23"/>
      <c r="B6" s="23"/>
      <c r="C6" s="23"/>
      <c r="D6" s="23"/>
      <c r="E6" s="23"/>
      <c r="F6" s="24"/>
      <c r="G6" s="23"/>
      <c r="H6" s="23"/>
      <c r="I6" s="23"/>
      <c r="J6" s="23"/>
      <c r="K6" s="23"/>
      <c r="L6" s="23" t="s">
        <v>119</v>
      </c>
      <c r="M6" s="23" t="s">
        <v>190</v>
      </c>
      <c r="N6" s="23" t="s">
        <v>191</v>
      </c>
      <c r="O6" s="23" t="s">
        <v>192</v>
      </c>
      <c r="P6" s="23" t="s">
        <v>193</v>
      </c>
      <c r="Q6" s="23" t="s">
        <v>119</v>
      </c>
      <c r="R6" s="23" t="s">
        <v>190</v>
      </c>
      <c r="S6" s="23" t="s">
        <v>191</v>
      </c>
      <c r="T6" s="23" t="s">
        <v>192</v>
      </c>
      <c r="U6" s="23" t="s">
        <v>193</v>
      </c>
      <c r="V6" s="23" t="s">
        <v>119</v>
      </c>
      <c r="W6" s="23" t="s">
        <v>190</v>
      </c>
      <c r="X6" s="23" t="s">
        <v>191</v>
      </c>
      <c r="Y6" s="23" t="s">
        <v>192</v>
      </c>
      <c r="Z6" s="23" t="s">
        <v>193</v>
      </c>
    </row>
    <row r="7" spans="1:26">
      <c r="A7" s="23"/>
      <c r="B7" s="23"/>
      <c r="C7" s="23"/>
      <c r="D7" s="23"/>
      <c r="E7" s="23"/>
      <c r="F7" s="24"/>
      <c r="G7" s="23"/>
      <c r="H7" s="23"/>
      <c r="I7" s="23"/>
      <c r="J7" s="23"/>
      <c r="K7" s="23"/>
      <c r="L7" s="23"/>
      <c r="M7" s="23"/>
      <c r="N7" s="23"/>
      <c r="O7" s="23"/>
      <c r="P7" s="23"/>
      <c r="Q7" s="23"/>
      <c r="R7" s="23"/>
      <c r="S7" s="23"/>
      <c r="T7" s="23"/>
      <c r="U7" s="23"/>
      <c r="V7" s="23"/>
      <c r="W7" s="23"/>
      <c r="X7" s="23"/>
      <c r="Y7" s="23"/>
      <c r="Z7" s="23"/>
    </row>
    <row r="8" ht="32" customHeight="1" spans="1:26">
      <c r="A8" s="25">
        <v>1</v>
      </c>
      <c r="B8" s="25" t="s">
        <v>120</v>
      </c>
      <c r="C8" s="25">
        <v>18735</v>
      </c>
      <c r="D8" s="25">
        <v>3570</v>
      </c>
      <c r="E8" s="25">
        <v>69</v>
      </c>
      <c r="F8" s="26">
        <v>0</v>
      </c>
      <c r="G8" s="25" t="s">
        <v>194</v>
      </c>
      <c r="H8" s="25">
        <v>2016</v>
      </c>
      <c r="I8" s="25">
        <v>2024</v>
      </c>
      <c r="J8" s="25">
        <v>2023</v>
      </c>
      <c r="K8" s="26">
        <v>19489.95</v>
      </c>
      <c r="L8" s="27">
        <f>M8+N8+O8+P8</f>
        <v>19489.95</v>
      </c>
      <c r="M8" s="28">
        <v>11491</v>
      </c>
      <c r="N8" s="28">
        <v>4222.8</v>
      </c>
      <c r="O8" s="28">
        <v>937</v>
      </c>
      <c r="P8" s="28">
        <v>2839.15</v>
      </c>
      <c r="Q8" s="29">
        <f>R8+S8+T8+U8</f>
        <v>15905</v>
      </c>
      <c r="R8" s="30">
        <v>9616</v>
      </c>
      <c r="S8" s="31">
        <v>2697</v>
      </c>
      <c r="T8" s="31">
        <v>742</v>
      </c>
      <c r="U8" s="30">
        <v>2850</v>
      </c>
      <c r="V8" s="29">
        <f>W8+X8+Y8+Z8</f>
        <v>15905</v>
      </c>
      <c r="W8" s="30">
        <v>9616</v>
      </c>
      <c r="X8" s="31">
        <v>2697</v>
      </c>
      <c r="Y8" s="31">
        <v>742</v>
      </c>
      <c r="Z8" s="30">
        <v>2850</v>
      </c>
    </row>
  </sheetData>
  <mergeCells count="34">
    <mergeCell ref="A1:C1"/>
    <mergeCell ref="A2:Z2"/>
    <mergeCell ref="A3:Z3"/>
    <mergeCell ref="C4:J4"/>
    <mergeCell ref="K4:Z4"/>
    <mergeCell ref="L5:P5"/>
    <mergeCell ref="Q5:U5"/>
    <mergeCell ref="V5:Z5"/>
    <mergeCell ref="A4:A7"/>
    <mergeCell ref="B4:B7"/>
    <mergeCell ref="C5:C7"/>
    <mergeCell ref="D5:D7"/>
    <mergeCell ref="E5:E7"/>
    <mergeCell ref="F5:F7"/>
    <mergeCell ref="G5:G7"/>
    <mergeCell ref="H5:H7"/>
    <mergeCell ref="I5:I7"/>
    <mergeCell ref="J5:J7"/>
    <mergeCell ref="K5:K7"/>
    <mergeCell ref="L6:L7"/>
    <mergeCell ref="M6:M7"/>
    <mergeCell ref="N6:N7"/>
    <mergeCell ref="O6:O7"/>
    <mergeCell ref="P6:P7"/>
    <mergeCell ref="Q6:Q7"/>
    <mergeCell ref="R6:R7"/>
    <mergeCell ref="S6:S7"/>
    <mergeCell ref="T6:T7"/>
    <mergeCell ref="U6:U7"/>
    <mergeCell ref="V6:V7"/>
    <mergeCell ref="W6:W7"/>
    <mergeCell ref="X6:X7"/>
    <mergeCell ref="Y6:Y7"/>
    <mergeCell ref="Z6:Z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
  <sheetViews>
    <sheetView workbookViewId="0">
      <selection activeCell="I14" sqref="I14"/>
    </sheetView>
  </sheetViews>
  <sheetFormatPr defaultColWidth="8.875" defaultRowHeight="13.5"/>
  <cols>
    <col min="2" max="2" width="19.3333333333333" customWidth="1"/>
    <col min="3" max="3" width="22.6583333333333" customWidth="1"/>
    <col min="5" max="5" width="11.2166666666667" customWidth="1"/>
    <col min="6" max="6" width="14.3333333333333" customWidth="1"/>
    <col min="7" max="7" width="13.2166666666667" customWidth="1"/>
    <col min="8" max="8" width="11.4416666666667" customWidth="1"/>
    <col min="9" max="9" width="15.6583333333333" customWidth="1"/>
    <col min="10" max="10" width="12.4416666666667" customWidth="1"/>
    <col min="11" max="11" width="12.875" customWidth="1"/>
  </cols>
  <sheetData>
    <row r="1" spans="1:11">
      <c r="A1" s="1" t="s">
        <v>195</v>
      </c>
      <c r="B1" s="1"/>
      <c r="C1" s="2"/>
      <c r="D1" s="3"/>
      <c r="E1" s="3"/>
      <c r="F1" s="4"/>
      <c r="G1" s="3"/>
      <c r="H1" s="3"/>
      <c r="I1" s="4"/>
      <c r="J1" s="4"/>
      <c r="K1" s="3"/>
    </row>
    <row r="2" ht="18.75" spans="1:11">
      <c r="A2" s="5" t="s">
        <v>196</v>
      </c>
      <c r="B2" s="5"/>
      <c r="C2" s="5"/>
      <c r="D2" s="5"/>
      <c r="E2" s="5"/>
      <c r="F2" s="5"/>
      <c r="G2" s="5"/>
      <c r="H2" s="5"/>
      <c r="I2" s="5"/>
      <c r="J2" s="5"/>
      <c r="K2" s="5"/>
    </row>
    <row r="3" ht="40.5" spans="1:11">
      <c r="A3" s="6" t="s">
        <v>3</v>
      </c>
      <c r="B3" s="6" t="s">
        <v>197</v>
      </c>
      <c r="C3" s="6" t="s">
        <v>92</v>
      </c>
      <c r="D3" s="6" t="s">
        <v>198</v>
      </c>
      <c r="E3" s="6" t="s">
        <v>199</v>
      </c>
      <c r="F3" s="6" t="s">
        <v>200</v>
      </c>
      <c r="G3" s="6" t="s">
        <v>201</v>
      </c>
      <c r="H3" s="6" t="s">
        <v>202</v>
      </c>
      <c r="I3" s="6" t="s">
        <v>203</v>
      </c>
      <c r="J3" s="6" t="s">
        <v>204</v>
      </c>
      <c r="K3" s="6" t="s">
        <v>12</v>
      </c>
    </row>
    <row r="4" spans="1:11">
      <c r="A4" s="7" t="s">
        <v>205</v>
      </c>
      <c r="B4" s="8"/>
      <c r="C4" s="8"/>
      <c r="D4" s="9"/>
      <c r="E4" s="10"/>
      <c r="F4" s="6"/>
      <c r="G4" s="10"/>
      <c r="H4" s="10"/>
      <c r="I4" s="6"/>
      <c r="J4" s="6"/>
      <c r="K4" s="10"/>
    </row>
    <row r="5" spans="1:11">
      <c r="A5" s="11" t="s">
        <v>121</v>
      </c>
      <c r="B5" s="12"/>
      <c r="C5" s="12"/>
      <c r="D5" s="13"/>
      <c r="E5" s="13"/>
      <c r="F5" s="13"/>
      <c r="G5" s="13"/>
      <c r="H5" s="13"/>
      <c r="I5" s="13"/>
      <c r="J5" s="13"/>
      <c r="K5" s="14"/>
    </row>
    <row r="6" ht="36" spans="1:11">
      <c r="A6" s="15">
        <v>1</v>
      </c>
      <c r="B6" s="15" t="s">
        <v>120</v>
      </c>
      <c r="C6" s="15" t="s">
        <v>122</v>
      </c>
      <c r="D6" s="16">
        <v>1107.51</v>
      </c>
      <c r="E6" s="16">
        <v>1107.51</v>
      </c>
      <c r="F6" s="15" t="s">
        <v>206</v>
      </c>
      <c r="G6" s="15" t="s">
        <v>206</v>
      </c>
      <c r="H6" s="15" t="s">
        <v>207</v>
      </c>
      <c r="I6" s="15" t="s">
        <v>125</v>
      </c>
      <c r="J6" s="15"/>
      <c r="K6" s="17"/>
    </row>
    <row r="7" ht="24" spans="1:11">
      <c r="A7" s="15">
        <v>2</v>
      </c>
      <c r="B7" s="15" t="s">
        <v>208</v>
      </c>
      <c r="C7" s="15" t="s">
        <v>209</v>
      </c>
      <c r="D7" s="16">
        <v>200</v>
      </c>
      <c r="E7" s="16">
        <v>200</v>
      </c>
      <c r="F7" s="15" t="s">
        <v>210</v>
      </c>
      <c r="G7" s="15" t="s">
        <v>210</v>
      </c>
      <c r="H7" s="15" t="s">
        <v>211</v>
      </c>
      <c r="I7" s="15" t="s">
        <v>139</v>
      </c>
      <c r="J7" s="15"/>
      <c r="K7" s="17"/>
    </row>
    <row r="8" ht="24" spans="1:11">
      <c r="A8" s="15">
        <v>3</v>
      </c>
      <c r="B8" s="15" t="s">
        <v>212</v>
      </c>
      <c r="C8" s="15" t="s">
        <v>213</v>
      </c>
      <c r="D8" s="16">
        <v>317</v>
      </c>
      <c r="E8" s="16">
        <v>317</v>
      </c>
      <c r="F8" s="15" t="s">
        <v>214</v>
      </c>
      <c r="G8" s="15" t="s">
        <v>214</v>
      </c>
      <c r="H8" s="15" t="s">
        <v>214</v>
      </c>
      <c r="I8" s="15" t="s">
        <v>215</v>
      </c>
      <c r="J8" s="15"/>
      <c r="K8" s="17"/>
    </row>
    <row r="9" ht="60" spans="1:11">
      <c r="A9" s="15">
        <v>4</v>
      </c>
      <c r="B9" s="15" t="s">
        <v>208</v>
      </c>
      <c r="C9" s="15" t="s">
        <v>216</v>
      </c>
      <c r="D9" s="16">
        <v>1116</v>
      </c>
      <c r="E9" s="16">
        <v>1116</v>
      </c>
      <c r="F9" s="15" t="s">
        <v>139</v>
      </c>
      <c r="G9" s="15" t="s">
        <v>217</v>
      </c>
      <c r="H9" s="15" t="s">
        <v>218</v>
      </c>
      <c r="I9" s="15" t="s">
        <v>125</v>
      </c>
      <c r="J9" s="15"/>
      <c r="K9" s="17"/>
    </row>
    <row r="10" ht="24" spans="1:11">
      <c r="A10" s="15">
        <v>5</v>
      </c>
      <c r="B10" s="15" t="s">
        <v>219</v>
      </c>
      <c r="C10" s="15" t="s">
        <v>220</v>
      </c>
      <c r="D10" s="16">
        <v>1949</v>
      </c>
      <c r="E10" s="16">
        <v>1949</v>
      </c>
      <c r="F10" s="15" t="s">
        <v>221</v>
      </c>
      <c r="G10" s="15" t="s">
        <v>221</v>
      </c>
      <c r="H10" s="15" t="s">
        <v>221</v>
      </c>
      <c r="I10" s="15" t="s">
        <v>139</v>
      </c>
      <c r="J10" s="15"/>
      <c r="K10" s="17"/>
    </row>
    <row r="11" ht="36" spans="1:11">
      <c r="A11" s="15">
        <v>6</v>
      </c>
      <c r="B11" s="15" t="s">
        <v>222</v>
      </c>
      <c r="C11" s="15" t="s">
        <v>223</v>
      </c>
      <c r="D11" s="16">
        <v>600</v>
      </c>
      <c r="E11" s="16">
        <v>600</v>
      </c>
      <c r="F11" s="15" t="s">
        <v>224</v>
      </c>
      <c r="G11" s="15" t="s">
        <v>224</v>
      </c>
      <c r="H11" s="15" t="s">
        <v>225</v>
      </c>
      <c r="I11" s="15" t="s">
        <v>125</v>
      </c>
      <c r="J11" s="15"/>
      <c r="K11" s="17"/>
    </row>
    <row r="12" ht="24" spans="1:11">
      <c r="A12" s="15">
        <v>7</v>
      </c>
      <c r="B12" s="15" t="s">
        <v>226</v>
      </c>
      <c r="C12" s="15" t="s">
        <v>227</v>
      </c>
      <c r="D12" s="16">
        <v>162</v>
      </c>
      <c r="E12" s="16">
        <v>162</v>
      </c>
      <c r="F12" s="15" t="s">
        <v>228</v>
      </c>
      <c r="G12" s="15" t="s">
        <v>228</v>
      </c>
      <c r="H12" s="15" t="s">
        <v>228</v>
      </c>
      <c r="I12" s="15" t="s">
        <v>215</v>
      </c>
      <c r="J12" s="15"/>
      <c r="K12" s="17"/>
    </row>
    <row r="13" ht="24" spans="1:11">
      <c r="A13" s="15">
        <v>8</v>
      </c>
      <c r="B13" s="15" t="s">
        <v>229</v>
      </c>
      <c r="C13" s="15" t="s">
        <v>230</v>
      </c>
      <c r="D13" s="16">
        <v>966.88</v>
      </c>
      <c r="E13" s="16">
        <v>966.88</v>
      </c>
      <c r="F13" s="15" t="s">
        <v>231</v>
      </c>
      <c r="G13" s="15" t="s">
        <v>231</v>
      </c>
      <c r="H13" s="15" t="s">
        <v>231</v>
      </c>
      <c r="I13" s="15" t="s">
        <v>231</v>
      </c>
      <c r="J13" s="15"/>
      <c r="K13" s="17"/>
    </row>
    <row r="14" ht="36" spans="1:11">
      <c r="A14" s="15">
        <v>9</v>
      </c>
      <c r="B14" s="15" t="s">
        <v>226</v>
      </c>
      <c r="C14" s="15" t="s">
        <v>232</v>
      </c>
      <c r="D14" s="16">
        <v>2895</v>
      </c>
      <c r="E14" s="16">
        <v>2895</v>
      </c>
      <c r="F14" s="15" t="s">
        <v>233</v>
      </c>
      <c r="G14" s="15" t="s">
        <v>233</v>
      </c>
      <c r="H14" s="15" t="s">
        <v>233</v>
      </c>
      <c r="I14" s="15" t="s">
        <v>125</v>
      </c>
      <c r="J14" s="15"/>
      <c r="K14" s="17"/>
    </row>
    <row r="15" ht="24" spans="1:11">
      <c r="A15" s="15">
        <v>10</v>
      </c>
      <c r="B15" s="15" t="s">
        <v>234</v>
      </c>
      <c r="C15" s="15" t="s">
        <v>235</v>
      </c>
      <c r="D15" s="16">
        <v>199.66</v>
      </c>
      <c r="E15" s="16">
        <v>199.66</v>
      </c>
      <c r="F15" s="15" t="s">
        <v>236</v>
      </c>
      <c r="G15" s="15" t="s">
        <v>236</v>
      </c>
      <c r="H15" s="15" t="s">
        <v>236</v>
      </c>
      <c r="I15" s="15" t="s">
        <v>139</v>
      </c>
      <c r="J15" s="15"/>
      <c r="K15" s="17"/>
    </row>
  </sheetData>
  <mergeCells count="4">
    <mergeCell ref="A1:B1"/>
    <mergeCell ref="A2:K2"/>
    <mergeCell ref="A4:D4"/>
    <mergeCell ref="A5:K5"/>
  </mergeCells>
  <pageMargins left="0.75" right="0.75" top="1" bottom="1" header="0.5" footer="0.5"/>
  <pageSetup paperSize="9" scale="53"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，，无悔之心</cp:lastModifiedBy>
  <dcterms:created xsi:type="dcterms:W3CDTF">2022-06-09T14:13:00Z</dcterms:created>
  <cp:lastPrinted>2024-03-10T18:03:00Z</cp:lastPrinted>
  <dcterms:modified xsi:type="dcterms:W3CDTF">2026-01-07T02:06:19Z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51D53FFC22E04D64A2A400E5AB9C0384_13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