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何姐电脑拷贝所有资料\E盘拷贝\何\2025年工作\四个一批相关\四个一批\四个一批（总评估报告、五权表）工作总结4.11\四个一批五权表\"/>
    </mc:Choice>
  </mc:AlternateContent>
  <bookViews>
    <workbookView windowWidth="28800" windowHeight="12240"/>
  </bookViews>
  <sheets>
    <sheet name="帮扶项目确权表" sheetId="26" r:id="rId1"/>
    <sheet name="帮扶产业确权表按乡镇" sheetId="31" r:id="rId2"/>
    <sheet name="帮扶项目确权表按乡镇" sheetId="28" state="hidden" r:id="rId3"/>
    <sheet name="八一镇" sheetId="33" state="hidden" r:id="rId4"/>
    <sheet name="百巴镇" sheetId="34" state="hidden" r:id="rId5"/>
    <sheet name="布久乡" sheetId="35" state="hidden" r:id="rId6"/>
    <sheet name="创投公司" sheetId="36" state="hidden" r:id="rId7"/>
    <sheet name="更章乡" sheetId="37" state="hidden" r:id="rId8"/>
    <sheet name="林芝镇" sheetId="38" state="hidden" r:id="rId9"/>
    <sheet name="米瑞乡" sheetId="39" state="hidden" r:id="rId10"/>
    <sheet name="鲁朗镇" sheetId="40" state="hidden" r:id="rId11"/>
    <sheet name="其他" sheetId="41" state="hidden" r:id="rId12"/>
    <sheet name="个体户及专合社" sheetId="32" state="hidden" r:id="rId13"/>
    <sheet name="帮扶项目确权问题汇总表" sheetId="30" state="hidden" r:id="rId14"/>
    <sheet name="非帮扶项目" sheetId="27" state="hidden" r:id="rId15"/>
    <sheet name="资料获取情况" sheetId="11" state="hidden" r:id="rId16"/>
    <sheet name="原有表格" sheetId="7" state="hidden" r:id="rId17"/>
    <sheet name="Sheet2" sheetId="2" state="hidden" r:id="rId18"/>
    <sheet name="Sheet3" sheetId="3" state="hidden" r:id="rId19"/>
    <sheet name="原有表格2" sheetId="8" state="hidden" r:id="rId20"/>
    <sheet name="Sheet7" sheetId="10" state="hidden" r:id="rId21"/>
    <sheet name="差异原因" sheetId="9" state="hidden" r:id="rId22"/>
    <sheet name="Sheet4" sheetId="4" state="hidden" r:id="rId23"/>
    <sheet name="Sheet6" sheetId="6" state="hidden" r:id="rId24"/>
  </sheets>
  <externalReferences>
    <externalReference r:id="rId25"/>
    <externalReference r:id="rId26"/>
  </externalReferences>
  <definedNames>
    <definedName name="_xlnm._FilterDatabase" localSheetId="0" hidden="1">帮扶项目确权表!$A$3:$S$351</definedName>
    <definedName name="_xlnm._FilterDatabase" localSheetId="2" hidden="1">帮扶项目确权表按乡镇!$A$4:$R$328</definedName>
    <definedName name="_xlnm._FilterDatabase" localSheetId="4" hidden="1">百巴镇!$A$4:$S$63</definedName>
    <definedName name="_xlnm._FilterDatabase" localSheetId="5" hidden="1">布久乡!$A$4:$S$33</definedName>
    <definedName name="_xlnm._FilterDatabase" localSheetId="6" hidden="1">创投公司!$A$4:$S$26</definedName>
    <definedName name="_xlnm._FilterDatabase" localSheetId="7" hidden="1">更章乡!$A$4:$S$29</definedName>
    <definedName name="_xlnm._FilterDatabase" localSheetId="8" hidden="1">林芝镇!$A$4:$S$41</definedName>
    <definedName name="_xlnm._FilterDatabase" localSheetId="9" hidden="1">米瑞乡!$A$4:$T$64</definedName>
    <definedName name="_xlnm._FilterDatabase" localSheetId="10" hidden="1">鲁朗镇!$A$4:$S$39</definedName>
    <definedName name="_xlnm._FilterDatabase" localSheetId="13" hidden="1">帮扶项目确权问题汇总表!$A$3:$Q$68</definedName>
    <definedName name="_xlnm._FilterDatabase" localSheetId="15" hidden="1">资料获取情况!$A$4:$AM$251</definedName>
    <definedName name="_xlnm._FilterDatabase" localSheetId="16" hidden="1">原有表格!$A$4:$AD$211</definedName>
    <definedName name="_xlnm._FilterDatabase" localSheetId="18" hidden="1">Sheet3!$A$1:$M$246</definedName>
    <definedName name="_xlnm._FilterDatabase" localSheetId="19" hidden="1">原有表格2!$A$1:$M$208</definedName>
    <definedName name="_xlnm._FilterDatabase" localSheetId="20" hidden="1">Sheet7!$A$1:$H$20</definedName>
    <definedName name="_xlnm._FilterDatabase" localSheetId="21" hidden="1">差异原因!$A$47:$I$248</definedName>
    <definedName name="_xlnm._FilterDatabase" localSheetId="23" hidden="1">Sheet6!$A$1:$A$225</definedName>
    <definedName name="_xlnm._FilterDatabase" localSheetId="1" hidden="1">帮扶产业确权表按乡镇!$A$4:$T$386</definedName>
    <definedName name="_xlnm._FilterDatabase" localSheetId="3" hidden="1">八一镇!$A$4:$T$65</definedName>
    <definedName name="_xlnm._FilterDatabase" localSheetId="14" hidden="1">非帮扶项目!$A$3:$Q$127</definedName>
    <definedName name="_xlnm._FilterDatabase" localSheetId="22" hidden="1">Sheet4!$A$1:$C$5</definedName>
    <definedName name="_xlnm.Print_Area" localSheetId="15">资料获取情况!$A$1:$AM$255</definedName>
    <definedName name="_xlnm.Print_Titles" localSheetId="0">帮扶项目确权表!$1:$3</definedName>
    <definedName name="_xlnm.Print_Area" localSheetId="0">帮扶项目确权表!$A$1:$R$354</definedName>
    <definedName name="_xlnm.Print_Titles" localSheetId="1">帮扶产业确权表按乡镇!$3:$4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<sst xmlns="http://schemas.openxmlformats.org/spreadsheetml/2006/main" count="24954" uniqueCount="2927">
  <si>
    <t>帮扶产业项目权属及经营性项目“四个一批”分类结果表</t>
  </si>
  <si>
    <t>序号</t>
  </si>
  <si>
    <t>项目
年度</t>
  </si>
  <si>
    <t>资金来源</t>
  </si>
  <si>
    <t>项目
名称</t>
  </si>
  <si>
    <t>项目实施地点</t>
  </si>
  <si>
    <t>项目主要建设内容</t>
  </si>
  <si>
    <t>计划投资（万元）</t>
  </si>
  <si>
    <t>项目
分类情况</t>
  </si>
  <si>
    <t>所有权</t>
  </si>
  <si>
    <t>经营权</t>
  </si>
  <si>
    <t>受益权</t>
  </si>
  <si>
    <t>处置权</t>
  </si>
  <si>
    <t>监督权</t>
  </si>
  <si>
    <t>经营性项目“四个一批”分类</t>
  </si>
  <si>
    <t>备注</t>
  </si>
  <si>
    <t>合计</t>
  </si>
  <si>
    <t>政策性资金</t>
  </si>
  <si>
    <t>其他渠道资金</t>
  </si>
  <si>
    <t>专项扶贫资金</t>
  </si>
  <si>
    <t>鲁朗镇扎西岗旅游合作社接待中心建设项目</t>
  </si>
  <si>
    <t>鲁朗镇扎西岗村</t>
  </si>
  <si>
    <t>建设一个占地面积270平米集办公、接待、就餐、洗浴为一体的旅游接待中心,配套家庭旅馆消毒设备。</t>
  </si>
  <si>
    <t>经营类</t>
  </si>
  <si>
    <t>林芝市巴宜区鲁朗镇扎西岗村股份经济合作联合社</t>
  </si>
  <si>
    <t>林芝市巴宜区农业农村局、林芝市巴宜区鲁朗镇人民政府</t>
  </si>
  <si>
    <t>盘活</t>
  </si>
  <si>
    <t>林芝镇卡斯木村旅游接待点建设项目</t>
  </si>
  <si>
    <t>林芝镇卡斯木村</t>
  </si>
  <si>
    <t>建设占地面积600平米的旅游接待点，其中、接待楼1栋400平米，伙房及储物间200平米，修建砖混结构围墙59.6米。</t>
  </si>
  <si>
    <t>公益类</t>
  </si>
  <si>
    <t>林芝市巴宜区林芝镇卡斯木村股份经济合作联合社</t>
  </si>
  <si>
    <t>林芝市巴宜区农业农村局、林芝市巴宜区林芝镇人民政府</t>
  </si>
  <si>
    <t>-</t>
  </si>
  <si>
    <t>林芝镇朗欧村旅游接待点建设项目</t>
  </si>
  <si>
    <t>林芝镇朗欧村</t>
  </si>
  <si>
    <t>林芝市巴宜区林芝镇朗欧村股份经济合作联合社</t>
  </si>
  <si>
    <t>个体户</t>
  </si>
  <si>
    <t>巩固</t>
  </si>
  <si>
    <t>林芝镇尼池村糌粑面粉加工场项目</t>
  </si>
  <si>
    <t>林芝镇尼池村</t>
  </si>
  <si>
    <t>修建砖混结构厂房及仓库86.4㎡，水泥砖围墙79.4m，购置Ф100型电动石磨、阁润100型自动青稞翻炒机各1台（套），配套大门1座及水电等附属设施。</t>
  </si>
  <si>
    <t>林芝市巴宜区林芝镇尼池村尼池组股份经济合作社</t>
  </si>
  <si>
    <t>有尼池组、果若组两个合作社，确认给？</t>
  </si>
  <si>
    <t>林芝县鲁朗镇东久村、林芝镇邦纳村、米瑞乡泽列村犏奶牛养殖项目</t>
  </si>
  <si>
    <t>鲁朗镇东久村、邦纳村，米瑞乡泽列村</t>
  </si>
  <si>
    <t>购置犏奶牛130头，种植草地100亩；新建砖木结构牛舍65座；</t>
  </si>
  <si>
    <t>到户类</t>
  </si>
  <si>
    <t>米瑞乡泽列村27户；鲁朗镇东久村18户，林芝镇帮纳村20户村民</t>
  </si>
  <si>
    <t>米瑞乡通麦村养羊项目</t>
  </si>
  <si>
    <t>米瑞乡通麦村</t>
  </si>
  <si>
    <t>购置绵羊200头，苜蓿草种植100亩，新建砖木结构50平米羊舍10栋</t>
  </si>
  <si>
    <t>林芝市巴宜区米瑞通麦绵羊养殖农牧民专业合作社</t>
  </si>
  <si>
    <t>林芝市巴宜区农业农村局、林芝市巴宜区米瑞乡人民政府</t>
  </si>
  <si>
    <t>农牧民专合社</t>
  </si>
  <si>
    <t>布久乡麦巴村经济林木建设项目</t>
  </si>
  <si>
    <t>布久乡麦巴村</t>
  </si>
  <si>
    <t>扶持15户低收入群众发展经济林木种植项目，购置核桃树苗7200株，集中连片种植180亩核桃。</t>
  </si>
  <si>
    <t>布久项目麦巴村15户村民</t>
  </si>
  <si>
    <t>八一镇公仲村经济林木建设项目</t>
  </si>
  <si>
    <t>八一镇公仲村</t>
  </si>
  <si>
    <t>扶持20户低收入群众发展经济林木种植项目，购置水蜜桃、油桃、梨子、核桃树苗18000株，集中种植300亩，及配套灌溉渠道1500米。</t>
  </si>
  <si>
    <t>八一镇公众村20户村民</t>
  </si>
  <si>
    <t>米瑞乡色果拉藏鸡养殖基地建设项目</t>
  </si>
  <si>
    <t>米瑞乡色果拉</t>
  </si>
  <si>
    <t>建设一个6000平方米的集中养殖点，其中包括鸡舍240平方米、活动场2400平方米、仓库及住宿房104平方米，以31户入社群众为主体，带动全村共46户群众（其中20户104名群众为扶贫对象）发展藏鸡养殖5000只，并配套修建大门及围墙等设施。包括培训经费2万元。</t>
  </si>
  <si>
    <t>林芝市巴宜区米瑞乡色果拉村股份经济合作联合社</t>
  </si>
  <si>
    <t>林芝市巴宜区米瑞乡色果拉村祥和种植养殖农牧民合作社</t>
  </si>
  <si>
    <t>米瑞乡麦娘麦村蔬菜大棚建设项目</t>
  </si>
  <si>
    <t>米瑞乡麦娘麦村</t>
  </si>
  <si>
    <t>扶持米瑞乡麦娘麦村38户农牧民群众（其中扶贫对象22户，辐射带动户16户）共196人，发展蔬菜种植产业。按平均每1户一座共38座，共建设8×30m的单拱钢管插棚38座，每座面积为240m2；配套完善大棚灌溉土渠450米。</t>
  </si>
  <si>
    <t>米瑞乡麦娘麦村（仲萨村）33户村民</t>
  </si>
  <si>
    <t>米瑞乡嘎萨村土豆、苜蓿草种植项目</t>
  </si>
  <si>
    <t>米瑞乡嘎萨村</t>
  </si>
  <si>
    <t>扶持米瑞乡嘎萨村16户108人治理撂荒地200亩，种植土豆50亩、紫花苜蓿草150亩。</t>
  </si>
  <si>
    <t>米瑞乡嘎萨村16户村民</t>
  </si>
  <si>
    <t>百巴镇折巴村粮油加工厂项目</t>
  </si>
  <si>
    <t>百巴镇折巴村</t>
  </si>
  <si>
    <t>新建厂房120平方米，购置设备一套。</t>
  </si>
  <si>
    <t>林芝市巴宜区百巴镇折巴村折巴组股份经济合作社</t>
  </si>
  <si>
    <t>林芝市巴宜区农业农村局、林芝市巴宜区百巴镇人民政府</t>
  </si>
  <si>
    <t>有折巴组、伍巴组两个组，确认给？</t>
  </si>
  <si>
    <t>百巴镇折巴村“优菜”水渠建设项目</t>
  </si>
  <si>
    <t>新建c20钢筋砼1600米(规格:0.4MX0.35M)，4米农用桥一座，配套完善分水口等设施。</t>
  </si>
  <si>
    <t>米瑞乡通麦村农田灌溉水渠</t>
  </si>
  <si>
    <t>新建引水渠道1400米，及分水口农用桥等渠系配套建筑物。</t>
  </si>
  <si>
    <t>林芝市巴宜区米瑞乡通麦村股份经济合作联合社</t>
  </si>
  <si>
    <t>鲁朗镇东久村瓜果采摘园项目</t>
  </si>
  <si>
    <t>鲁朗镇东久村</t>
  </si>
  <si>
    <t>开垦80亩撂荒地；购置种植木瓜10亩；种植苹果30亩；种植桃树20亩；种植李子20亩；修建游客接待中心；安装网围栏1300米。</t>
  </si>
  <si>
    <t>林芝市巴宜区鲁朗镇东久村股份经济合作联合社</t>
  </si>
  <si>
    <t>百巴镇拉格村农田灌溉水渠</t>
  </si>
  <si>
    <t>百巴镇拉格村</t>
  </si>
  <si>
    <t>修建砼矩形引水主渠1000米，及分水口、农用桥等渠系配套交叉建筑物。</t>
  </si>
  <si>
    <t>林芝市巴宜区百巴镇拉格村股份经济合作联合社</t>
  </si>
  <si>
    <t>百巴镇折巴村核桃种植项目</t>
  </si>
  <si>
    <t>开垦山坡地200亩；种植核桃200亩。</t>
  </si>
  <si>
    <t>百巴镇折巴村51户村民</t>
  </si>
  <si>
    <t>百巴镇强嘎村工布赛马休闲旅游山庄建设项目</t>
  </si>
  <si>
    <t>百巴镇强嘎村</t>
  </si>
  <si>
    <t>建设民俗演艺厅、藏餐厅、射箭场，购置马匹10匹，配套马具、音响设备、射箭用具、餐饮厨具等配套设备。</t>
  </si>
  <si>
    <t>林芝市巴宜区百巴镇强嘎村股份经济合作联合社</t>
  </si>
  <si>
    <t>升级</t>
  </si>
  <si>
    <t>林芝镇立定村果园建设项目</t>
  </si>
  <si>
    <t>林芝镇立定村</t>
  </si>
  <si>
    <t>种植核桃树苗200亩；苹果树苗100亩；李子树苗、苹果树苗共100亩。</t>
  </si>
  <si>
    <t>林芝镇立定村25户村、榜纳村13户村、娘峨村22户村民</t>
  </si>
  <si>
    <t>米瑞乡吉定村藏香猪养殖项目</t>
  </si>
  <si>
    <t>米瑞乡吉定村</t>
  </si>
  <si>
    <t>购置藏香猪1166头；修建猪圈53座。</t>
  </si>
  <si>
    <t>米瑞乡吉定村32户村民</t>
  </si>
  <si>
    <t>米瑞乡德木达嘎鲁丁糌粑加工厂建设项目</t>
  </si>
  <si>
    <t>米瑞乡曲尼贡嘎村</t>
  </si>
  <si>
    <t>新建加工厂房2栋（一栋130㎡，另一栋170㎡）共300㎡；购置6FP2550型磨面机1台、6ZQ28A清粮机1台，YZYX120-8型螺旋榨油机1台、YBLL320X14板框滤油机1台；购置100型电动石磨4台（套）、阁润自动青稞翻炒机各3台（套）、电动缝口机1台；配套修建场区围墙260米、大门1座及水电线路等设施。</t>
  </si>
  <si>
    <t>米瑞乡德木康桑水磨糌粑面粉农民专业合作社</t>
  </si>
  <si>
    <t>米瑞乡曲尼贡嘎村藏香猪养殖项目</t>
  </si>
  <si>
    <t>建造4800平方米藏猪养殖基地;购置藏香仔猪1000头,母猪300头,种公猪20头；购置防疫\防病设备一套。</t>
  </si>
  <si>
    <t>林芝市米瑞乡曲尼贡嘎村达白养殖农牧民专业合作社</t>
  </si>
  <si>
    <t>八一镇尼西村水果蔬菜种植温室项目</t>
  </si>
  <si>
    <t>八一镇尼西村</t>
  </si>
  <si>
    <t>建设规模及内容为修建20米×8米单拱三面砖混温室8座。</t>
  </si>
  <si>
    <t>八一镇尼西村13户村民</t>
  </si>
  <si>
    <t>更张乡白玛店村和扎曲村钢架大棚灵芝菌种植项目</t>
  </si>
  <si>
    <t>更张乡白玛店村、扎曲村</t>
  </si>
  <si>
    <t>修建35座钢架大棚，8米*30米＝240平米，种植灵芝菌项目；扎曲村修建20座两连栋大棚温室（面积320平米），配套水渠700米，围墙800米。</t>
  </si>
  <si>
    <t>林芝市巴宜区更章门巴民族乡扎曲村股份经济合作联合社、林芝市巴宜区更章门巴民族乡白玛店社区股份经济合作联合社</t>
  </si>
  <si>
    <t>林芝市巴宜区农业农村局、林芝市巴宜区更章乡人民政府</t>
  </si>
  <si>
    <t>调整</t>
  </si>
  <si>
    <t>不好</t>
  </si>
  <si>
    <t>八一镇色定村阿吉林特色经济发展农牧民专业合作社藏民族手工艺品生产厂区建设项目</t>
  </si>
  <si>
    <t>八一镇色定村</t>
  </si>
  <si>
    <t>建立供销一体化的民族手工艺品生产基地242.25平方米，购买烙画机、毛皮软化机、打磨机、粉碎机、真空包装机、烘干机、缝纫机、打孔机、编织机等机械设备，以及相关人员培训。</t>
  </si>
  <si>
    <t>林芝县八一镇色定村阿吉特色经济发展农牧民专业合作社</t>
  </si>
  <si>
    <t>林芝市巴宜区农业农村局、林芝市巴宜区八一镇人民政府</t>
  </si>
  <si>
    <t>林芝镇康扎村旅游接待住宿项目</t>
  </si>
  <si>
    <t>林芝镇康扎村</t>
  </si>
  <si>
    <t>建一栋占地面积641.83平米（含伙房及储物间100平米）集住宿餐饮为一体的接待点，购置76套床，156套床单及被套、配备餐桌等相应设备，配套建设大门1座等</t>
  </si>
  <si>
    <t>林芝市巴宜区林芝镇康扎村股份经济合作联合社</t>
  </si>
  <si>
    <t>米瑞乡色果拉村农田灌溉水渠修护项目</t>
  </si>
  <si>
    <t>米瑞乡色果拉村</t>
  </si>
  <si>
    <t>色果拉村3000米主渠和2800米支渠的修护</t>
  </si>
  <si>
    <t>布久乡孜热村水渠维修</t>
  </si>
  <si>
    <t>布久乡孜热村</t>
  </si>
  <si>
    <t>维修桥梁1座，填埋过水管等</t>
  </si>
  <si>
    <t>林芝市巴宜区布久乡孜热村股份经济合作联合社</t>
  </si>
  <si>
    <t>林芝市巴宜区农业农村局、林芝市巴宜区区布久乡人民政府</t>
  </si>
  <si>
    <t>百巴镇大坝村温室供水</t>
  </si>
  <si>
    <t>百巴镇大坝村</t>
  </si>
  <si>
    <t>主渠dn110管2270米，dn90管2060米，新修17条支管，dn管3950米，渠系配套建筑物蓄水池1座。</t>
  </si>
  <si>
    <t>林芝市巴宜区百巴镇大坝村经济联合社</t>
  </si>
  <si>
    <t>百巴镇大坝村蔬菜温室工程缺口资金</t>
  </si>
  <si>
    <t>蔬菜温室配套工程</t>
  </si>
  <si>
    <t>八一镇永久村农家乐建设项目</t>
  </si>
  <si>
    <t>八一镇永久村</t>
  </si>
  <si>
    <t>建设占地面积1485平米的农家乐，其中包括集住宿饮食一体的接待楼1栋300平米，修建砖混结构围墙59.6米。</t>
  </si>
  <si>
    <t>八一镇加乃村农田灌溉项目</t>
  </si>
  <si>
    <t>八一镇加乃村</t>
  </si>
  <si>
    <t>新修建灌渠两条共计3000m（分别长1600m，1400m），新开荒地132亩，种植核桃102亩。</t>
  </si>
  <si>
    <t>林芝市巴宜区八一镇加乃村股份经济合作联合社</t>
  </si>
  <si>
    <t>八一镇色定村蜜蜂养殖项目</t>
  </si>
  <si>
    <t>购置中锋220箱、意蜂220箱，购买白糖11吨，购买养蜂专用保温布250平方米。</t>
  </si>
  <si>
    <t>八一镇色定村异彩种养业农牧民专业合作社</t>
  </si>
  <si>
    <t>百巴镇伍巴村旅游接待点项目</t>
  </si>
  <si>
    <t>百巴镇伍巴村</t>
  </si>
  <si>
    <t>建设占地面积600平米的旅游接待点，其中修建两层自驾游旅馆500㎡。配套水电、围墙、洗车设备。</t>
  </si>
  <si>
    <t>林芝市巴宜区百巴镇折巴村伍巴组股份经济合作社</t>
  </si>
  <si>
    <t>林芝市巴宜区伍巴高原红艺术品加工农牧民专业合作社</t>
  </si>
  <si>
    <t>百巴镇扎地村天麻种植项目</t>
  </si>
  <si>
    <t>百巴镇扎地村</t>
  </si>
  <si>
    <t>扶持73户农牧民群众355人，开发7亩土地种植天麻。</t>
  </si>
  <si>
    <t>百巴镇扎地村73户村民</t>
  </si>
  <si>
    <t>布久乡孜热村绵羊养殖项目</t>
  </si>
  <si>
    <t>购置绵羊养殖750只，配套修建砖木结构羊圈400平方米，苜蓿草种植100亩，网围栏1500米。</t>
  </si>
  <si>
    <t>布久乡孜热村55户村民</t>
  </si>
  <si>
    <t>米瑞乡增巴村旅游接待点建设</t>
  </si>
  <si>
    <t>米瑞乡增巴村</t>
  </si>
  <si>
    <t>建设集住宿饮食一体的接待楼1栋320平米，配套相关附属设施。</t>
  </si>
  <si>
    <t>林芝市巴宜区米瑞乡增巴村经济联合社</t>
  </si>
  <si>
    <t>米瑞乡曲尼贡嘎村达嘎杂自然村藏鸡养殖项目</t>
  </si>
  <si>
    <t>米瑞乡达嘎杂自然村</t>
  </si>
  <si>
    <t>建设6000平方米的集中养殖点，其中包括鸡舍400平方米、活动场2400平方米，仓库及住宿200平方米，发展藏鸡养殖8000只，并配套完善大门建设及围墙等设施。</t>
  </si>
  <si>
    <t>和谐种养殖合作社</t>
  </si>
  <si>
    <t>更章乡久巴村水果大棚建设项目</t>
  </si>
  <si>
    <t>更章乡久巴村</t>
  </si>
  <si>
    <t>建设8×40m的单拱钢管塑料大棚28座，配套完善温室灌溉系统，修建断面为0.3×0.4m，渠底厚度0.1m、边墙宽0.12m的砼灌溉渠道600m，引水流量0.05m3/s。</t>
  </si>
  <si>
    <t>林芝市巴宜区更章门巴民族乡久巴村股份经济合作联合社</t>
  </si>
  <si>
    <t>林芝市巴宜区更章门巴民族乡久巴村草莓种植专业合作社</t>
  </si>
  <si>
    <t>米瑞乡通麦村工布服装加工厂建设项目</t>
  </si>
  <si>
    <t>修建加工厂房300平方米，其中仓库150平方米，围墙150米。SR-6-9缝纫机10台，在八一镇开设一间品牌专卖店。</t>
  </si>
  <si>
    <t>林芝市拉片工布服装有限公司</t>
  </si>
  <si>
    <t>八一镇加定村藏香及民族服饰加工常建设项目</t>
  </si>
  <si>
    <t>八一镇加定村</t>
  </si>
  <si>
    <t>藏香加工：厂房120平方米，YD不锈钢线香机一台、YD-218高产量木粉加工粉粹机1台及传统加工设备。    民族服饰加工：修建库房80平方米，购置N061缩呢机1台、修建羊毛消毒池1座、清洗池1座、850型羊毛、羊绒梳理机1台，木质织呢机8台。</t>
  </si>
  <si>
    <t>工布民族手工艺农牧民专业合作社</t>
  </si>
  <si>
    <t>米瑞乡藏猪养殖基地建设项目</t>
  </si>
  <si>
    <t>麦娘麦村养殖藏猪200头，修建砖混结构猪舍400平方米，围墙380米，占地面积2000㎡及配套设施；</t>
  </si>
  <si>
    <t>米瑞乡麦娘麦村1户村民</t>
  </si>
  <si>
    <t>米瑞乡朗乃村重建苯日神山扶贫招待所建设项目</t>
  </si>
  <si>
    <t>米瑞乡朗乃村</t>
  </si>
  <si>
    <t>建设集餐饮、住宿、旅游咨询等610平方米旅游接待点，其中接待楼建筑面积318.72平方米，购置货架货柜5套，被褥等8套，太阳能热水器4套等。</t>
  </si>
  <si>
    <t>林芝市巴宜区米瑞乡朗乃村股份经济合作联合社</t>
  </si>
  <si>
    <t>更张门巴民族乡扎曲村大峡谷温泉及配套设施建设项目</t>
  </si>
  <si>
    <t>更章乡扎曲村</t>
  </si>
  <si>
    <t>建设防洪堤30米，露天温泉池一座，室内洗澡堂4间，接待室3间，更衣室2间，在150米原有路面上修整1.5米宽的台阶。</t>
  </si>
  <si>
    <t>林芝市巴宜区更章门巴民族乡扎曲村股份经济合作联合社</t>
  </si>
  <si>
    <t>林峰</t>
  </si>
  <si>
    <t>林芝镇、布久乡、米瑞乡藏猪养殖基地建设项目</t>
  </si>
  <si>
    <t>林芝镇卡斯木村、布久乡仲果村、米瑞乡米瑞村</t>
  </si>
  <si>
    <t>果绕村养殖藏猪225头，修建砖混结构猪舍600平方米，占地面积2500㎡及配套设施；卡斯木村养殖藏猪375头，修建砖混结构猪舍800平方米及配套设施；仲果村养殖藏猪125头，修建砖混结构猪舍400平方米，围墙380米占地面积2000㎡及配套设施；米瑞村养殖藏猪225头，修建到户猪圈650平方米。</t>
  </si>
  <si>
    <t>林芝市巴宜区林芝镇卡斯木村股份经济合作联合社、米瑞乡米瑞村42户村民</t>
  </si>
  <si>
    <t>八一镇拉丁嘎旅游接待中心建设项目</t>
  </si>
  <si>
    <t>八一镇拉丁嘎村</t>
  </si>
  <si>
    <t>建设占地面积503.82平米的旅游接待点。配套给排水工程及餐桌椅、床、热水器等。</t>
  </si>
  <si>
    <t>林芝市巴宜区八一镇拉丁嘎村股份经济合作联合社</t>
  </si>
  <si>
    <t>林芝市巴宜区城投公司</t>
  </si>
  <si>
    <t>米瑞乡吉定村经济林木种植项目</t>
  </si>
  <si>
    <t>种植核桃50亩，修建网围栏1000米，配套灌溉设施。</t>
  </si>
  <si>
    <t>林芝市巴宜区米瑞乡吉定村股份经济合作联合社</t>
  </si>
  <si>
    <t>林芝镇帮纳村盛康养殖基地建设项目</t>
  </si>
  <si>
    <t>林芝镇帮纳村</t>
  </si>
  <si>
    <t>从周边养殖大户处购置（2-3年期）犏奶牛45头。</t>
  </si>
  <si>
    <t>林芝镇邦纳村45户村民</t>
  </si>
  <si>
    <t>林芝镇康扎村村旅游接待住宿项目</t>
  </si>
  <si>
    <t>康扎村村旅游接待点配套工程。</t>
  </si>
  <si>
    <t>林芝县朗欧村旅游接待建设项目</t>
  </si>
  <si>
    <t>基础回填及挡墙等附属设施。</t>
  </si>
  <si>
    <t>王辉</t>
  </si>
  <si>
    <t>增加了外墙装饰（整体贴片石），变更了屋顶结构及外观等。工程量及人工费用的增加。</t>
  </si>
  <si>
    <t>百巴镇增巴村莫坝沟复垦地灌溉工程</t>
  </si>
  <si>
    <t>百巴镇增巴村</t>
  </si>
  <si>
    <t>新建灌溉水渠1510米，排水渠1600米，解决新开垦的940亩耕地灌溉和排涝问题。</t>
  </si>
  <si>
    <t>林芝市巴宜区百巴镇增巴村股份经济合作联合社</t>
  </si>
  <si>
    <t>援藏资金</t>
  </si>
  <si>
    <t>林芝县果园改造</t>
  </si>
  <si>
    <t>布久乡珠曲登村</t>
  </si>
  <si>
    <t>新建果园展销店78.18平方米、管理房 64.80平方米、厕所41.27平方米、土壤改良 595 亩、新建水渠 1200 米(30*40M 混凝土 )、木亭6个、铺装工程、大门、景石和网围栏等附属工程</t>
  </si>
  <si>
    <t>林芝市巴宜区布久乡珠曲登村股份经济合作联合社</t>
  </si>
  <si>
    <t>西藏林芝圣域农牧综合有限公司</t>
  </si>
  <si>
    <t>百巴镇、米瑞乡蔬菜大棚建设项目</t>
  </si>
  <si>
    <t>百巴镇拉格村、米瑞乡吉定村</t>
  </si>
  <si>
    <t>拉格村新建8米×40米的单拱钢管塑料大棚26座，为满足种植过程中作物对灌溉的需求，配套相应灌溉设施；吉定村新建8米×20米的单拱钢管塑料大棚32座。</t>
  </si>
  <si>
    <t>林芝市巴宜区百巴镇拉格村股份经济合作联合社、米瑞乡吉定村32户村民</t>
  </si>
  <si>
    <t>林芝市巴宜区农业农村局、林芝市巴宜区百巴镇人民政府、林芝市巴宜区米瑞乡人民政府</t>
  </si>
  <si>
    <t>布久乡朱曲登村牲畜养殖棚圈建设项目</t>
  </si>
  <si>
    <t>新建砖混结构牲畜养殖棚1500平方米，其中3米x5米猪舍60座，6米x10米牛舍10座，管理用房104平方米，配套完善围墙和大门，扶持发展藏香猪和奶牛养殖。</t>
  </si>
  <si>
    <t>更章乡久巴村水果基地建设项目</t>
  </si>
  <si>
    <t>新建8×40米的单拱钢管塑料大棚28座，每座面积为8米×40米=320平方米</t>
  </si>
  <si>
    <t>米瑞乡色果拉村绵羊养殖基地建设项目</t>
  </si>
  <si>
    <t>绵羊养殖规模500只，配套建设砖木结构羊圈600平方米，种植苜蓿300亩。</t>
  </si>
  <si>
    <t>林芝市巴宜区米瑞乡色果拉村祥和种养殖农牧民合作社</t>
  </si>
  <si>
    <t>八一镇拉丁嘎村农田灌溉水渠建设项目</t>
  </si>
  <si>
    <t>新建1500m长PE水管，取水口1座，消力池1座，分水池3座，支渠4条，各100m。</t>
  </si>
  <si>
    <t>米瑞乡泽列村藏香猪养殖项目</t>
  </si>
  <si>
    <t>米瑞乡泽列村</t>
  </si>
  <si>
    <t>扶持27户农牧民群众发展藏香猪养殖，每户修建砖木结构15㎡猪舍1座，户均购置仔猪4头，共108头。</t>
  </si>
  <si>
    <t>米瑞乡泽列村27户村民</t>
  </si>
  <si>
    <t>八一镇永久村牲畜养殖项目</t>
  </si>
  <si>
    <t>扶持八一镇永久村8户26人建设占地面积1250平米的砖木结构猪舍140平米，砖木结构牛舍210平方米，购买犏奶牛70头，藏香猪仔70头。</t>
  </si>
  <si>
    <t>八一镇永久村8户村民</t>
  </si>
  <si>
    <t>鲁朗镇拉月温泉建设项目</t>
  </si>
  <si>
    <t>鲁朗镇拉月村</t>
  </si>
  <si>
    <t>建设占地面积1191.81平米的砖混接待休息室200平米，温泉洗浴池7个，共106.47平方米。</t>
  </si>
  <si>
    <t>林芝市巴宜区鲁朗镇拉月村股份经济合作联合社</t>
  </si>
  <si>
    <t>米瑞乡朗乃村果树种植项目</t>
  </si>
  <si>
    <t>一是种植苹果、梨、核桃等水果200亩；二是建设网围栏3700米；三是修建水渠400米。</t>
  </si>
  <si>
    <t>布久乡简切村民俗旅游接待中心</t>
  </si>
  <si>
    <t>布久乡简切村</t>
  </si>
  <si>
    <t>新建一座三层框架结构民俗旅游接待中心一座，建筑面积为898.平方米，配套相应室外设施，满足餐饮，商铺，房屋出租的功能。</t>
  </si>
  <si>
    <t>林芝市巴宜区布久乡简切村经济联合社</t>
  </si>
  <si>
    <t>布久乡简切村果树种植项目</t>
  </si>
  <si>
    <t>1）、购买和种植苹果树苗2000株，梨树苗2000株，核桃树4000株；2）、新建网围栏2000米。</t>
  </si>
  <si>
    <t>布久乡简切村36户村民</t>
  </si>
  <si>
    <t>八一镇公众村玫瑰种植项目</t>
  </si>
  <si>
    <t>八一镇公众村</t>
  </si>
  <si>
    <t>扶持八一镇公众村新建砖混结构加工车间240平方米；新建砖混结构办公区域240平方米；新建砖混结构职工住房60平方米；玫瑰种植70亩，配套相关设施设备包括机耕道、引水管道及配件；新购机械设备18台套。</t>
  </si>
  <si>
    <t>林芝市巴宜区八一镇公众村公众组股份经济合作社</t>
  </si>
  <si>
    <t>巴宜区卡丁圣和农业开发有限公司</t>
  </si>
  <si>
    <t>原经营方跑路，所有权确定给？</t>
  </si>
  <si>
    <t>八一镇公众村果树种植项目</t>
  </si>
  <si>
    <t>建设项目规模：加定村种植苹果、梨、核桃等水果70亩，色定村种植苹果、梨、核桃等水果80亩；配套输水管道6000米，道路整修3000米，相关设备，建设网围栏2000米。</t>
  </si>
  <si>
    <t>林芝镇卡斯木村氆氇加工厂建设项目</t>
  </si>
  <si>
    <t>项目新建轻钢夹芯板结构生产厂房200平方米，并购置氆氇机30台套。</t>
  </si>
  <si>
    <t>林芝市巴宜区央宗氆氇手工艺品制作加工专业合作社</t>
  </si>
  <si>
    <t>更张乡更张村天麻种植项目</t>
  </si>
  <si>
    <t>更章乡更张村</t>
  </si>
  <si>
    <t>开发7亩土地种植天麻，购置白头麻麻种2810斤，购买菌棒1.05万根。</t>
  </si>
  <si>
    <t>林芝市巴宜区更章门巴民族乡更章村股份经济合作联合社</t>
  </si>
  <si>
    <t>百巴镇打麦场建设项目</t>
  </si>
  <si>
    <t>新修91mx36m，3276平方米打麦场</t>
  </si>
  <si>
    <t>麦娘麦村藏猪养殖项目</t>
  </si>
  <si>
    <t>米瑞乡麦娘麦村养殖藏猪幼崽480头，修建猪圈1024平方米。</t>
  </si>
  <si>
    <t>米瑞乡麦娘麦村30户村民</t>
  </si>
  <si>
    <t>百巴镇连别村精准扶贫项目</t>
  </si>
  <si>
    <t>百巴镇连别村</t>
  </si>
  <si>
    <t>修建砖砌围墙4105米，建8米×40米钢架大棚8栋</t>
  </si>
  <si>
    <t>百巴镇连别村8户村民</t>
  </si>
  <si>
    <t>林芝县农家乐家庭旅馆建设</t>
  </si>
  <si>
    <t>八一镇</t>
  </si>
  <si>
    <t>家庭旅馆965.8平方米</t>
  </si>
  <si>
    <t>林芝市巴宜区八一镇公众村色定组股份经济合作社</t>
  </si>
  <si>
    <t>统筹整合涉农资金</t>
  </si>
  <si>
    <t>鲁朗镇扎西岗村、罗布村洗车场建设项目</t>
  </si>
  <si>
    <t>鲁朗镇扎西岗村、罗布村</t>
  </si>
  <si>
    <t>库房15.04㎡两个、道路硬化200m两个、水池2座、设备采购等（建筑、装饰、安装）。</t>
  </si>
  <si>
    <t>林芝市巴宜区鲁朗镇罗布村股份经济合作联合社、林芝市巴宜区鲁朗镇扎西岗村股份经济合作联合社</t>
  </si>
  <si>
    <t>罗布村：刘永根，扎西岗村：次仁多吉</t>
  </si>
  <si>
    <t>鲁朗镇片区自行车租赁项目</t>
  </si>
  <si>
    <r>
      <rPr>
        <sz val="11"/>
        <color indexed="8"/>
        <rFont val="仿宋"/>
        <charset val="134"/>
      </rPr>
      <t>新建车棚12*2.5m3座、管理用房31.57㎡2个。场地平整2项、标示牌3个、植草砖870m</t>
    </r>
    <r>
      <rPr>
        <sz val="11"/>
        <color indexed="8"/>
        <rFont val="宋体"/>
        <charset val="134"/>
      </rPr>
      <t>²</t>
    </r>
    <r>
      <rPr>
        <sz val="11"/>
        <color indexed="8"/>
        <rFont val="仿宋"/>
        <charset val="134"/>
      </rPr>
      <t>、围墙37.2m、排水沟70m、购置单人、多人60辆自行车（建筑、装饰、安装）。</t>
    </r>
  </si>
  <si>
    <t>林芝市巴宜区鲁朗镇罗布村股份经济合作联合社，林芝市巴宜区鲁朗镇扎西岗村股份经济合作联合社</t>
  </si>
  <si>
    <t>鲁朗镇扎西岗村林下资源烘干厂房项目</t>
  </si>
  <si>
    <r>
      <rPr>
        <sz val="11"/>
        <color indexed="8"/>
        <rFont val="仿宋"/>
        <charset val="134"/>
      </rPr>
      <t>建设53.68m</t>
    </r>
    <r>
      <rPr>
        <sz val="11"/>
        <color indexed="8"/>
        <rFont val="宋体"/>
        <charset val="134"/>
      </rPr>
      <t>²</t>
    </r>
    <r>
      <rPr>
        <sz val="11"/>
        <color indexed="8"/>
        <rFont val="仿宋"/>
        <charset val="134"/>
      </rPr>
      <t>的厂房，总体电气1项，购买烘干机设备（建筑、装饰、安装）。</t>
    </r>
  </si>
  <si>
    <t>鲁朗镇扎西岗犏奶牛养殖项目</t>
  </si>
  <si>
    <t>扶持群众发展犏奶牛养殖，户均扶持25头、共购置75头，每户建牛舍40平米，共建设120平米牛舍。</t>
  </si>
  <si>
    <t>鲁朗镇扎西岗村3户村民</t>
  </si>
  <si>
    <t>鲁朗镇洛木村藏药材种植项目</t>
  </si>
  <si>
    <t>鲁朗镇洛木村</t>
  </si>
  <si>
    <t>扶持洛木村困难群众发展波菱瓜种植，共种植168亩，配套网围栏等基础设施。</t>
  </si>
  <si>
    <t>林芝市巴宜区鲁朗镇洛木村股份经济合作联合社</t>
  </si>
  <si>
    <t>八一镇犏奶牛养殖项目</t>
  </si>
  <si>
    <t>八一镇巴果绕村、巴吉村、多布村、拉丁嘎村、永久村、章麦村、唐地村、尼西村、加乃村</t>
  </si>
  <si>
    <t>购买42头犏奶牛，新建牛舍630㎡。</t>
  </si>
  <si>
    <t>八一镇永久村1户村民，八一镇拉丁嘎村6户村民，八一镇巴果绕村1户村民，八一镇巴吉村1户村民，八一镇多布村1户村，八一镇加乃村2户村民，八一镇尼西村2户村民，八一镇唐地村5户村民，八一镇章麦村2户村民</t>
  </si>
  <si>
    <t>八一镇藏香猪项目</t>
  </si>
  <si>
    <t>八一镇巴果绕村、公众村、加当嘎村、拉丁嘎村、章麦村、尼西村</t>
  </si>
  <si>
    <t>购买510头藏香猪猪仔，新建猪舍340㎡。</t>
  </si>
  <si>
    <t>八一镇拉丁嘎村5户村民，八一镇加当嘎村2户村民，八一镇公众村1户村民，八一镇巴果绕村2户村民，八一镇尼西村1户村民，八一镇唐地村1户村民，八一镇章麦村3户村民</t>
  </si>
  <si>
    <t>八一镇藏鸡养殖</t>
  </si>
  <si>
    <t>八一镇永久村、尼西村</t>
  </si>
  <si>
    <t>购买藏鸡鸡苗200只。新建鸡舍90㎡。</t>
  </si>
  <si>
    <t>八一镇永久村1户村民，八一镇尼西村1户村民</t>
  </si>
  <si>
    <t>林芝镇养殖项目</t>
  </si>
  <si>
    <t>林芝镇真巴村、尼池村、康扎村、曲古村、卡斯木村</t>
  </si>
  <si>
    <t>尼池村新建集中牛舍300㎡，30㎡/间，共10间，新建100㎡混合结构办公室1间、新建35㎡的仓库1间，安装1500m网围栏，购置犏奶牛40头。曲古村、真巴村、康扎村购置犏奶牛35头，到户新建牛舍330㎡，30㎡/间，共11间。卡斯木村新建猪舍2间，每间20㎡，购置藏香猪50头。</t>
  </si>
  <si>
    <t>林芝镇卡斯木村3户村民，林芝镇尼池村5户村民，林芝镇曲古村1户村民，林芝镇镇巴村5户村民，林芝镇康扎村5户村民</t>
  </si>
  <si>
    <t>百巴镇奶牛养殖项目</t>
  </si>
  <si>
    <t>百巴镇拉格村、增巴村</t>
  </si>
  <si>
    <t>新建1座集中牛舍200㎡、布设150m排污管道，修建化粪池1座，新建值班室30㎡，购买与安装500米网围栏，铺设给排水系统、供水管道300米，架设输电线路1套，购置犏奶牛65头。扶持增巴村一户购买犏牛3头，配套圈舍建设。</t>
  </si>
  <si>
    <t>百巴镇增巴村1户村民，林芝市巴宜区百巴镇拉格村股份经济合作联合社</t>
  </si>
  <si>
    <t>百巴镇藏香猪养殖项目</t>
  </si>
  <si>
    <t>新建猪舍40㎡，购买藏香猪仔猪60头。</t>
  </si>
  <si>
    <t>百巴镇折巴村2户村民</t>
  </si>
  <si>
    <t>更章乡犏奶牛养殖项目（扎曲）</t>
  </si>
  <si>
    <t>扶持4户群众发展犏奶牛养殖，每户购置4头、修建砖木结构牛圈30平方米，共购置16头犏奶牛、修建牛舍120平方米。</t>
  </si>
  <si>
    <t>更章乡扎曲村4户村民</t>
  </si>
  <si>
    <t>更章乡小型藏鸡养殖场项目</t>
  </si>
  <si>
    <t>更章乡更章村</t>
  </si>
  <si>
    <t>建设藏鸡养殖场一个、鸡舍200平方米、藏鸡苗1000只配套网围栏1000米、其他配套设施药品、饲料等。</t>
  </si>
  <si>
    <t>更章乡更章村7户村民</t>
  </si>
  <si>
    <t>更章乡藏香猪养殖项目</t>
  </si>
  <si>
    <t>修建砖木结构60平米猪圈，买50头猪、配套 网围栏100米、其他配套设施药品、饲料等。</t>
  </si>
  <si>
    <t>更章乡更章村1户村民</t>
  </si>
  <si>
    <t>更章乡犏牛养殖项目（娘萨）</t>
  </si>
  <si>
    <t>更章乡娘萨村</t>
  </si>
  <si>
    <t>5户发展犏奶牛养殖，每户购置4头牛，4户均扩建砖木结构牛圈15平方米，1户新建牛舍30平米。共购置20头犏奶牛。</t>
  </si>
  <si>
    <t>更章乡娘萨村5户村民</t>
  </si>
  <si>
    <t>布久乡藏猪养殖项目</t>
  </si>
  <si>
    <t>布久乡仲果村、麦巴村、简切村、仲莎巴村、甲日卡村</t>
  </si>
  <si>
    <t>购买藏香猪仔猪330头（户均30头），修建220㎡猪圈。</t>
  </si>
  <si>
    <t>布久乡简切村4户村民，布久乡甲日卡村1户村民，布久乡麦巴村2户村民，布久乡仲果村3户村民，布久乡仲萨巴村1户村民</t>
  </si>
  <si>
    <t>布久乡犏牛养殖项目</t>
  </si>
  <si>
    <t>布久乡杰麦村、仲果村、朵当村、珠曲登村、简切村、嘎玛村、仲莎巴村</t>
  </si>
  <si>
    <t>购买犏奶牛32头及维修牛舍一座。</t>
  </si>
  <si>
    <t>布久乡简切村3户村民，布久乡杰麦村1户村民，布久乡朵当村3户村民，布久乡嘎玛村4户村民，布久乡仲果村2户村民，布久乡仲萨巴村1户村民，布久乡珠曲登村1户村民</t>
  </si>
  <si>
    <t>布久乡藏鸡养殖项目</t>
  </si>
  <si>
    <t>布久乡甲日卡村</t>
  </si>
  <si>
    <t>购买藏鸡200只，修建鸡舍50㎡。</t>
  </si>
  <si>
    <t>布久乡甲日卡村1户村民</t>
  </si>
  <si>
    <t>布久乡羊养殖项目</t>
  </si>
  <si>
    <t>小绵羊20只及修建羊圈30㎡。</t>
  </si>
  <si>
    <t>布久乡孜热村1户村民</t>
  </si>
  <si>
    <t>八一镇果树种植经济林木种植项目</t>
  </si>
  <si>
    <t>八一镇巴吉村</t>
  </si>
  <si>
    <t>打水井1眼，购买不锈钢高压水泵1台，购买有机肥20吨，购买网纹管PVC软管1070m，购买苹果树苗1000株。</t>
  </si>
  <si>
    <t>林芝市巴宜区八一镇巴吉村玉米组股份经济合作社</t>
  </si>
  <si>
    <t>八一镇蔬菜大棚建设项目</t>
  </si>
  <si>
    <t>八一镇加当嘎村</t>
  </si>
  <si>
    <t>修建8m*40m单拱钢架结构温室1座。</t>
  </si>
  <si>
    <t>八一镇加当嘎村1户村民</t>
  </si>
  <si>
    <t>林芝镇灵芝种植项目</t>
  </si>
  <si>
    <t>新建8m*40m单拱钢架结构温室3座，总建筑面积约为960㎡，购买灵芝菌种12600包。</t>
  </si>
  <si>
    <t>百巴镇苹果种植项目</t>
  </si>
  <si>
    <t>孔径60mm×40mmф4镀锌铁丝网围栏800米，购买苹果树苗500株，挖填树坑500株，客土改良500株。</t>
  </si>
  <si>
    <t>百巴镇强嘎村1户村民</t>
  </si>
  <si>
    <t>米瑞乡蔬菜温室大棚项目</t>
  </si>
  <si>
    <t>米瑞乡增巴村、朗乃村</t>
  </si>
  <si>
    <t>8m×40m单拱钢架结构温室大棚4座；8m×20m单拱钢架结构温室大棚5座；25*33网纹管pvc软管；客土改良835㎡；有机肥9.7吨。</t>
  </si>
  <si>
    <t>米瑞乡朗乃村4户村民，米瑞乡增巴村5户村民</t>
  </si>
  <si>
    <t>布久乡蔬菜种植项目</t>
  </si>
  <si>
    <t>布久乡珠曲登村、简切村</t>
  </si>
  <si>
    <t>修建2座8m*20m单拱钢架结构温室，25*33网纹管PVC软管431.5m。</t>
  </si>
  <si>
    <t>布久乡简切村1户村民，布久乡珠曲登村1户村民</t>
  </si>
  <si>
    <t>布久乡麦巴村蔬菜温室大棚项目</t>
  </si>
  <si>
    <t>5座8m*40m单拱钢架结构温室。</t>
  </si>
  <si>
    <t>布久乡杰麦村4户村民</t>
  </si>
  <si>
    <t>百巴镇商店建设项目</t>
  </si>
  <si>
    <t>百巴镇增巴村、拉格村</t>
  </si>
  <si>
    <t>每户新建30㎡商店，购置货架及冰柜相关设备，购置货物，一户增加扩大其工厂增加设备费用。</t>
  </si>
  <si>
    <t>百巴镇镇巴村1户村民，百巴镇拉格村3户村民</t>
  </si>
  <si>
    <t>米瑞乡自营百货商店建设项目</t>
  </si>
  <si>
    <t>基础设施25㎡；商品购置1项。</t>
  </si>
  <si>
    <t>米瑞乡泽列村1户村民</t>
  </si>
  <si>
    <t>布久乡自主创业项目</t>
  </si>
  <si>
    <t>布久乡杰麦村、孜热村、麦巴村、仲莎巴村、甲日卡村</t>
  </si>
  <si>
    <t>修建150㎡基础设施（25㎡小商店6个），藏餐馆装修1项，设施购置1项。</t>
  </si>
  <si>
    <t>布久乡甲日卡村1户村民，布久乡杰麦村3户村民，布久乡麦巴村1户村民，布久乡仲萨巴村1户村民，布久乡孜热村1户村民</t>
  </si>
  <si>
    <t>布久乡珠曲登村修建磨面坊项目</t>
  </si>
  <si>
    <t>相关设备购置1项（购买磨面机、榨油机、饲料机、清粮机及电炒锅各1台），修建180㎡基础设施。</t>
  </si>
  <si>
    <t>八一镇色定村藏香加工厂项目</t>
  </si>
  <si>
    <t>道路硬化300㎡及厂区绿化。</t>
  </si>
  <si>
    <t>百巴镇色贡村出租房项目</t>
  </si>
  <si>
    <t>百巴镇色贡村</t>
  </si>
  <si>
    <t>修建商品房510.75平方米，公厕一座31平米及附属工程。</t>
  </si>
  <si>
    <t>林芝市巴宜区百巴镇色贡社区股份经济合作联合社</t>
  </si>
  <si>
    <t>百巴镇章巴村农家乐项目</t>
  </si>
  <si>
    <t>百巴镇章巴村</t>
  </si>
  <si>
    <t>修建藏餐厅723.6平米、道路工程1080平米；并修建相应附属设施。</t>
  </si>
  <si>
    <t>林芝市巴宜区百巴镇章巴村股份经济合作联合社</t>
  </si>
  <si>
    <t>工布运输合作社</t>
  </si>
  <si>
    <t>百巴镇灵芝种植项目</t>
  </si>
  <si>
    <t>4座温室种植灵芝需要购买8000袋菌包。</t>
  </si>
  <si>
    <t>林芝市巴宜区百巴镇连别村股份经济合作联合社</t>
  </si>
  <si>
    <t>米瑞乡曲尼贡嘎村糌粑粮油加工项目</t>
  </si>
  <si>
    <t>糌粑加工机器糌粑磨面机、电动石磨青稞分离器、青稞分离器、菜籽榨油机、板框滤油机、清粮机、建设与本基地相配套的工程设施。</t>
  </si>
  <si>
    <t>林芝市巴宜区米瑞乡曲尼贡嘎村经济联合社</t>
  </si>
  <si>
    <t>米瑞乡色果拉绵羊养殖项目</t>
  </si>
  <si>
    <t>扶持合作社购买20只绵羊，户均购买20只绵羊（共80头），总共购买100只绵羊。</t>
  </si>
  <si>
    <t>布久乡杰麦村犏奶牛养殖项目</t>
  </si>
  <si>
    <t>布久乡杰麦村</t>
  </si>
  <si>
    <t>扶持扎西旺堆合作社发展犏牛养殖，购置犏牛20头，建设牛舍等设施。</t>
  </si>
  <si>
    <t>林芝市巴宜区布久乡杰麦村扎堆种养殖合作社</t>
  </si>
  <si>
    <t>布久乡藏香加工厂建设项目</t>
  </si>
  <si>
    <t>厂方120平方米，不锈钢线香机一台、高产量木粉加工粉碎机一台及传统加工设备</t>
  </si>
  <si>
    <t>林芝市巴宜区布久乡杰麦村维通利民藏香加工生产农牧民专业合作社</t>
  </si>
  <si>
    <t>统筹整合涉农资金、援藏资金</t>
  </si>
  <si>
    <t>巴宜区政企协作养猪场建设项目</t>
  </si>
  <si>
    <t>米瑞乡姆多村、增巴村</t>
  </si>
  <si>
    <t>在米瑞乡姆多村、增巴村修建猪舍、管理房配套相关的基础设施</t>
  </si>
  <si>
    <t>林芝市巴宜区米瑞乡姆多村经济联合社、林芝市巴宜区米瑞乡增巴村经济联合社</t>
  </si>
  <si>
    <t>巴宜区米瑞乡色果拉绵羊养殖场建设项目</t>
  </si>
  <si>
    <t>新建畜草棚200㎡、值班室20㎡、购买绵羊100只、购买办公设备、围墙维修200米。</t>
  </si>
  <si>
    <t>八一镇永久村次仁德吉藏家乐扩建项目</t>
  </si>
  <si>
    <t>购置电视机16台、购置床32张、购置沙发10张。</t>
  </si>
  <si>
    <t>林芝市巴宜区八一镇永久村次仁德吉藏家乐农民专业合作社</t>
  </si>
  <si>
    <t>八一镇永久村次仁德吉藏家乐农民专业合作社</t>
  </si>
  <si>
    <t>八一镇巴吉玉米尼玛扎西藏猪养殖基地扩建项目</t>
  </si>
  <si>
    <t>购置藏猪（种）猪20头、购置半成品猪50头、购置玉米30000斤、购置小麦20000斤、购置大豆2500斤、制作广告牌1.5万元。</t>
  </si>
  <si>
    <t>米瑞乡朗乃村免烧砖厂扩建项目</t>
  </si>
  <si>
    <t>购置水泥87.5吨，购置石子400立方米、购置沙子200立方米</t>
  </si>
  <si>
    <t>巴宜区更章乡娘鲁村牧道工程</t>
  </si>
  <si>
    <t>牧道2970米及新建27米牧道桥梁等建设内容</t>
  </si>
  <si>
    <t>林芝市巴宜区更章门巴民族乡娘萨村股份经济合作联合社</t>
  </si>
  <si>
    <t>巴宜区米瑞乡通麦村蔬菜种植基地建设项目二期</t>
  </si>
  <si>
    <t>米瑞乡通麦村、玉容增村</t>
  </si>
  <si>
    <t>打造1000亩的旅游农业观光园，其中500亩蔬菜种植、500亩水果花卉种植，配套蔬菜大棚等相关设施。</t>
  </si>
  <si>
    <t>林芝盛世农业科技有限公司</t>
  </si>
  <si>
    <t>盛世农业</t>
  </si>
  <si>
    <t>巴宜区米瑞乡金玉农业科技产业园建设项目</t>
  </si>
  <si>
    <t>园区占地900余亩，建智能大棚，现代化标准连体塑料温棚，水肥一体化等配套设施。</t>
  </si>
  <si>
    <t>巴宜区百巴镇银丰生态养殖场建设项目</t>
  </si>
  <si>
    <t>百巴镇堆龙村</t>
  </si>
  <si>
    <t>一期主要建设种猪繁育中心、扩繁场、两个散养区；二期建设育肥中心、检疫、检测中心；三期扩大规模4至6个散养场。</t>
  </si>
  <si>
    <t>林芝市巴宜区百巴镇扎地村堆龙组股份经济合作社</t>
  </si>
  <si>
    <t>林芝市巴宜区银丰农牧科技有限公司</t>
  </si>
  <si>
    <t>银丰农业</t>
  </si>
  <si>
    <t>巴宜区林芝镇嘎拉村农业综合体建设项目</t>
  </si>
  <si>
    <t>林芝镇嘎啦村</t>
  </si>
  <si>
    <t>该项目占地面积320.9亩，实际游览面积180.00亩。修建门卫室17.64㎡，舞台58.65㎡，室外景观。游客集散广场4241.48m，游步道1864.54m，市政人行道143.14㎡，花径小路207.16㎡，民俗演绎中心368.32㎡、砼道路1558.08㎡、停车场植草砖1380.25㎡，入口景墙，爱情步道，婚纱摄影基地、景观亭风貌改造、长廊、室外导视工程、绿化工程及相关电气设备安装和给排水工程。</t>
  </si>
  <si>
    <t>林芝市巴宜区林芝镇真巴村嘎拉组股份经济合作社</t>
  </si>
  <si>
    <t>百巴镇强嘎村波棱瓜种植项目</t>
  </si>
  <si>
    <t>种植面积22亩。种子40斤（需资金40斤*140元/斤=5600元），围栏铁丝825米、柱子120根（需资金12540元），黑塑料膜（需资金666平方米/亩*22亩*3元/平方米=43956元），化肥（需资金30斤/亩*22亩*1.28元/斤=884.8元），细铁丝（需资金1000元），竹竿子（需资金200根/亩*22亩*3元/根=22000元），人工费（需资金15天*10人*100元/人=15000元）</t>
  </si>
  <si>
    <t>百巴镇强嘎村7户村民</t>
  </si>
  <si>
    <t>林芝镇帮纳村枸杞种植项目</t>
  </si>
  <si>
    <t>购买枸杞苗及其他配套设施。</t>
  </si>
  <si>
    <t>林芝市巴宜区林芝镇帮纳村股份经济合作联合社</t>
  </si>
  <si>
    <t>林芝镇朗欧村灵芝种植  （野外）</t>
  </si>
  <si>
    <t>购买灵芝菌种，修建网围栏2000米。</t>
  </si>
  <si>
    <t>八一镇精准扶贫藏猪养殖项目</t>
  </si>
  <si>
    <t>八一镇巴果绕村、唐地村</t>
  </si>
  <si>
    <t>扩建养猪场、购买配套设施、养殖90头藏香猪。</t>
  </si>
  <si>
    <t>八一镇巴果绕村2户村民，八一镇唐地村1户村民</t>
  </si>
  <si>
    <t>米瑞乡藏香猪养殖项目</t>
  </si>
  <si>
    <t>米瑞乡通麦村、朗乃村</t>
  </si>
  <si>
    <t>青冈林合作社，采购300头小仔猪，新建猪圈1000平米，购买玉米5万斤，购买饲料加工设备及修建附属设施。朗乃村扩建养殖藏香猪达到800头；麦娘麦村新增养殖藏香猪300头；配套相关设施。</t>
  </si>
  <si>
    <t>阿玛拉公司、林芝市巴宜区米瑞乡通麦村青岗林藏香猪养殖农牧民专业合作社</t>
  </si>
  <si>
    <t>布久乡简切村藏香猪养殖项目（到户）</t>
  </si>
  <si>
    <t>新建20平米猪舍1座，购买藏香猪仔猪30头。</t>
  </si>
  <si>
    <t>布久乡简切村1户村民</t>
  </si>
  <si>
    <t>八一镇加乃村多布杰养殖项目</t>
  </si>
  <si>
    <t>修建牛棚及配套设施、养殖4头犏奶牛。</t>
  </si>
  <si>
    <t>八一镇加乃村1户村民</t>
  </si>
  <si>
    <t>更章乡白玛店村犏奶牛养殖项目</t>
  </si>
  <si>
    <t>更章乡白玛店村</t>
  </si>
  <si>
    <t>购买犏奶牛96头，集中养殖,配套圈舍及相关设施。</t>
  </si>
  <si>
    <t>更章乡白玛店村96户村民</t>
  </si>
  <si>
    <t>林芝镇康扎村犏奶牛养殖项目（到户）</t>
  </si>
  <si>
    <t>新建牛舍40㎡，购买犏奶牛4头。</t>
  </si>
  <si>
    <t>林芝镇康扎村1户村民</t>
  </si>
  <si>
    <t>世界柏树王园林景区升级改造项目</t>
  </si>
  <si>
    <t>八一镇大柏树景区</t>
  </si>
  <si>
    <t>修建游客接待中心、生态停车场、A级生态公厕、购物长廊、广场、观景台等及配套设施。</t>
  </si>
  <si>
    <t>林芝市巴宜区创投城市运营管理有限公司</t>
  </si>
  <si>
    <t>林芝市巴宜区国资委</t>
  </si>
  <si>
    <t>柏树景区实际已移交文旅局</t>
  </si>
  <si>
    <t>巴宜区八一镇建筑构件工业园配套工程建设项目</t>
  </si>
  <si>
    <t>包括道路硬化 30273.00 平方米、电气、给排水、绿化等建设内容。</t>
  </si>
  <si>
    <t>百巴镇章巴村生态园林建设项目</t>
  </si>
  <si>
    <t>百巴镇章巴村生态园林果树等其他设施。</t>
  </si>
  <si>
    <t>林升公司投了钱如何确权</t>
  </si>
  <si>
    <t>百巴镇强嘎村犏奶牛养殖项目</t>
  </si>
  <si>
    <t>犏奶牛养殖项目，新建牛舍300平方米（牛舍顶部使用树脂瓦）平整院子200平方米，网围栏500米，犏奶牛30头（1年生长期骗奶牛）、购置送牛奶车子1台。</t>
  </si>
  <si>
    <t>西藏合胜生态农牧科技有限公司</t>
  </si>
  <si>
    <t>布久乡甲日卡村果蔬大棚建设项目</t>
  </si>
  <si>
    <t>新建8×40温室大棚8座及相关配套设施,平整土地6亩，回填种植土不低于40公分。</t>
  </si>
  <si>
    <t>林芝市巴宜区布久乡甲日卡村股份经济合作联合社</t>
  </si>
  <si>
    <t>西藏农牧大学</t>
  </si>
  <si>
    <t>更章乡久巴村草莓大棚建设项目</t>
  </si>
  <si>
    <t>修建8×40米大棚10座及配套设施.。平整土地12亩,客土改良，回填种植土不低于40公分。</t>
  </si>
  <si>
    <t>林芝镇嘎拉村家庭旅馆升级改造项目</t>
  </si>
  <si>
    <t>林芝镇嘎拉村</t>
  </si>
  <si>
    <t>整合改造提升10户客房、卫生间、排污管及配套设施</t>
  </si>
  <si>
    <t>林芝镇嘎拉村10户村民</t>
  </si>
  <si>
    <t>鲁朗镇扎西岗村双联户旅游休闲集散地建设项目</t>
  </si>
  <si>
    <t>发展骑射，骑游观景。购置马匹、马具及马厩，射箭场等相关配套设施建设</t>
  </si>
  <si>
    <t>米瑞乡麦娘麦村犏奶牛养殖项目</t>
  </si>
  <si>
    <t>全村33户，每家每户1.5年生长期犏奶牛1头</t>
  </si>
  <si>
    <t>米瑞乡麦娘麦村33户村民</t>
  </si>
  <si>
    <t>林芝鸿宇养殖开发有限公司林芝镇立定村商品鸡养殖项目</t>
  </si>
  <si>
    <t>在原有计划养殖规模上增加商品鸡养殖10000只及鸡舍、饲料等相关配套</t>
  </si>
  <si>
    <t>林芝市巴宜区林芝镇立定村经济联合社</t>
  </si>
  <si>
    <t>西藏林芝鸿宇养殖开发有限公司</t>
  </si>
  <si>
    <t>八一镇唐地村葡萄种植项目</t>
  </si>
  <si>
    <t>八一镇唐地村</t>
  </si>
  <si>
    <t>在原有藏药材种植基础上，种植葡萄面积100亩及土地改良，配套相关设施</t>
  </si>
  <si>
    <t>八一镇唐地村72户村民</t>
  </si>
  <si>
    <t>巴宜区八一镇建筑构件工业园大门围墙建设项目</t>
  </si>
  <si>
    <t>修建建筑构件工业园大门、围墙及相关设施。</t>
  </si>
  <si>
    <t>巴宜区精准扶贫现代农业观光园道路建设项目</t>
  </si>
  <si>
    <t>路工程、卵石步道、混凝土步道、排水沟、植草砖等建设内容</t>
  </si>
  <si>
    <t>林芝沃圃生农业开发有限公司</t>
  </si>
  <si>
    <t>水果、蔬菜产业大门修建项目</t>
  </si>
  <si>
    <t>修建大门及相关设施。</t>
  </si>
  <si>
    <t>巴宜区精准扶贫现代农业观光园防风林建设项目</t>
  </si>
  <si>
    <r>
      <rPr>
        <sz val="11"/>
        <color indexed="8"/>
        <rFont val="仿宋"/>
        <charset val="134"/>
      </rPr>
      <t>乔木栽植 1919 棵，灌木栽植3752.06 ㎡，花种播种 47375.94㎡,种植土工程 593.67m</t>
    </r>
    <r>
      <rPr>
        <sz val="11"/>
        <color indexed="8"/>
        <rFont val="宋体"/>
        <charset val="134"/>
      </rPr>
      <t>³</t>
    </r>
    <r>
      <rPr>
        <sz val="11"/>
        <color indexed="8"/>
        <rFont val="仿宋"/>
        <charset val="134"/>
      </rPr>
      <t>。</t>
    </r>
  </si>
  <si>
    <t>藏佳香青稞咖啡生产扩建项目</t>
  </si>
  <si>
    <t>扩建厂房，购买相关设备及原材料</t>
  </si>
  <si>
    <t>林芝市巴宜区八一镇永久村股份经济合作联合社</t>
  </si>
  <si>
    <t>西藏林芝藏佳香土特食品有限公司</t>
  </si>
  <si>
    <t>私人企业，原在永久村目前已经搬迁至经开区，八一镇对确认给镇上有意见</t>
  </si>
  <si>
    <t>巴宜区鲁朗镇集中安置点</t>
  </si>
  <si>
    <t>鲁朗镇明吉村</t>
  </si>
  <si>
    <t>结合搬迁基础设施建设，打造特殊康巴文化村，建设康巴特色旅游大帐篷，扶持搬迁户购买马匹、康巴服饰及柜台参与旅游。</t>
  </si>
  <si>
    <t>林芝市巴宜区鲁朗镇明吉村专合社</t>
  </si>
  <si>
    <t>巴宜区八一镇集中安置点</t>
  </si>
  <si>
    <t>投资120万元加乃村购买犏奶牛或其他奶牛品种30头，配套购置饲草料，圈舍及相关设施。</t>
  </si>
  <si>
    <t>八一镇加乃村15户村民</t>
  </si>
  <si>
    <t>巴宜区更章乡集中安置点</t>
  </si>
  <si>
    <t>1.投资200万元修建大棚，发展瓜果种植并配套完善相关灌溉设施，土地整治。2.投资120万元娘萨村购买犏奶牛或其他奶牛品种32头，配套购置饲草料，圈舍及相关设施。</t>
  </si>
  <si>
    <t>瓜果项目：西藏嘎玛园林生态科技有限公司，养牛项目：更章乡娘萨村16户村民</t>
  </si>
  <si>
    <t>银丰农牧堆龙村有机肥厂配套建设项目</t>
  </si>
  <si>
    <t>建设占地约15亩的有机肥厂一座，年产有机肥5万至8万吨，配套相关设施设备</t>
  </si>
  <si>
    <t>银丰农业，扎地村有扎地组、堆龙组</t>
  </si>
  <si>
    <t>林芝镇旅游综合体建设项目</t>
  </si>
  <si>
    <t>林芝镇</t>
  </si>
  <si>
    <t>建设旅游综合体2000平方米，配套相关基础设施。</t>
  </si>
  <si>
    <t>林芝市巴宜区林芝镇人民政府</t>
  </si>
  <si>
    <t>镇人民政府运营，确权给？</t>
  </si>
  <si>
    <t>八一镇公众村综合养殖建设项目</t>
  </si>
  <si>
    <t>发展藏鸡养殖10000只，新建鸡舍2000平米，配套设施。</t>
  </si>
  <si>
    <t>西藏润森农牧科技发展有限公司</t>
  </si>
  <si>
    <t>该村有多公众组、色定组、加定组，确定给？批复有企业自筹资金</t>
  </si>
  <si>
    <t>巴宜区百巴镇百亚吉林藏家乐扩建项目</t>
  </si>
  <si>
    <t>百巴镇人民政府</t>
  </si>
  <si>
    <t>修缮茶馆射箭场120平方米，可容纳22人射箭、若干人观看，扩建藏餐馆、射箭场面积280平方米，可容纳200多人就餐、饮茶。</t>
  </si>
  <si>
    <t>林芝市巴宜区百巴镇百巴村股份经济合作联合社</t>
  </si>
  <si>
    <t>八一镇唐地村玉龙山庄农家乐建设项目</t>
  </si>
  <si>
    <t>扩建农家乐20间住宿、娱乐厅100㎡及餐饮配套设施。</t>
  </si>
  <si>
    <t>八一镇加定村杰布农家旅馆改造项目</t>
  </si>
  <si>
    <t>扩大旅游接待中心、改造庭院设计。</t>
  </si>
  <si>
    <t>鲁朗镇家庭旅馆提质项目</t>
  </si>
  <si>
    <t>扎西岗村、罗布村</t>
  </si>
  <si>
    <t>集中建设并设计图形花卉5处，配套相应浇花设施，全镇2个村，59户家庭旅馆配套建设庭院花卉和环境整治，集中对4户家庭旅馆品质提升，培训相关人员200余人次。</t>
  </si>
  <si>
    <t>鲁朗镇罗布村4户村民，鲁朗镇扎西岗村59户村民</t>
  </si>
  <si>
    <t>鲁朗创客双创产业园智慧旅游精准扶贫项目一期</t>
  </si>
  <si>
    <t>鲁朗小集镇</t>
  </si>
  <si>
    <t>鲁朗创客双创产业园智慧旅游扶贫项目一期建设鲁朗西区1号楼二楼1500平米农牧产品展销基地、优先考虑贫困户农牧产品采购、智慧旅游数据机房及演示大屏设备采购、林芝智慧旅游一体化平台和智慧农牧产品线上营销平台（电商平台）。</t>
  </si>
  <si>
    <t>林芝市巴宜区鲁朗镇人民政府</t>
  </si>
  <si>
    <t>林芝市智慧旅游有限公司</t>
  </si>
  <si>
    <t>镇人民政府、有私人企业贷款资金，确权给？</t>
  </si>
  <si>
    <t>折巴村（伍巴自然村）苗圃基地建设项目</t>
  </si>
  <si>
    <t>建设苗木基地300亩，配套基础设施，引进花卉苗木。</t>
  </si>
  <si>
    <t>林芝市宏鑫农业发展有限公司</t>
  </si>
  <si>
    <t>林芝市巴宜区精准扶贫现代农业观光园信息中心建设项目</t>
  </si>
  <si>
    <t>更章乡久巴村、白玛店</t>
  </si>
  <si>
    <t>新建占地7000平方的信息发布及展销中心，配套完善水肥一体化灌溉系统及相关设施</t>
  </si>
  <si>
    <t>八一镇拉丁嘎唐绕村比日神山蔬菜种植项目</t>
  </si>
  <si>
    <t>八一镇拉丁嘎唐绕村比日神山</t>
  </si>
  <si>
    <t>扩大蔬菜大棚3座、一座温室大棚面积为320㎡，养殖藏香猪100头。</t>
  </si>
  <si>
    <t>八一镇拉丁嘎村1户村民</t>
  </si>
  <si>
    <t>巴宜区鲁朗镇藏鸡养殖项目（一）</t>
  </si>
  <si>
    <t>鲁朗镇东久村、拉月村</t>
  </si>
  <si>
    <t>购置藏鸡鸡苗8000只，配套建设鸡舍800平米，活动场地4000平米，饲草种植3800平米，消毒间20平米，饲料间100平米，配套相应水电，开展培训80余人次。</t>
  </si>
  <si>
    <t>林芝市巴宜区鲁朗镇东久村股份经济合作联合社、林芝市巴宜区鲁朗镇拉月村股份经济合作联合社</t>
  </si>
  <si>
    <t>鲁朗镇东久村：马哈麦，鲁朗镇拉月村：木木</t>
  </si>
  <si>
    <t>一般</t>
  </si>
  <si>
    <t>巴宜区林芝镇藏鸡养殖项目（二）</t>
  </si>
  <si>
    <t>藏鸡养殖20000只，简易鸡舍建设鸡舍1000平米，消毒间40平米及配套设施建设 。</t>
  </si>
  <si>
    <t>八一镇唐地村休闲采摘餐饮观光园建设项目</t>
  </si>
  <si>
    <t>规划修建蔬菜大棚两座、 配套蓄水池、饮水渠、园区清理整治、道路铺修及雪松种植1000棵，苹果、樱桃、蓝莓采摘园建设。</t>
  </si>
  <si>
    <t>八一镇唐地村1户村民</t>
  </si>
  <si>
    <t>林芝互生生态农业发展有限公司</t>
  </si>
  <si>
    <t>鲁朗镇镇区纳麦桥头骑马射箭场建设项目</t>
  </si>
  <si>
    <t>鲁朗镇纳麦桥头</t>
  </si>
  <si>
    <t>在镇区纳麦桥头平整土地2000平方（其中：射箭场400平方、停马坪1600平方），射箭棚1座（30平方），人工湖旁牧场可做自然跑马场，配套相应化粪池、水电等设施。</t>
  </si>
  <si>
    <t>林芝市巴宜区鲁朗镇罗布村股份经济合作联合社</t>
  </si>
  <si>
    <t>布久乡珠曲登村犏奶牛养殖项目（到户）</t>
  </si>
  <si>
    <t>布久乡珠曲登村1户村民</t>
  </si>
  <si>
    <t>布久乡简切村犏奶牛养殖项目（到户）</t>
  </si>
  <si>
    <t>八一镇公众村格桑养殖项目</t>
  </si>
  <si>
    <t>八一镇公众村1户村民</t>
  </si>
  <si>
    <t>八一镇加当嘎村边巴次仁奶牛养殖项目</t>
  </si>
  <si>
    <t>扩建厂房1000㎡。草场围栏1000亩、购买犏奶牛50头。</t>
  </si>
  <si>
    <t>米瑞乡朗乃村藏鸡养殖建设项目（到户）</t>
  </si>
  <si>
    <t>新建鸡舍每户30平方米，共90平方米每户购置护栏约20米；高3米。购买藏鸡苗养100只。</t>
  </si>
  <si>
    <t>米瑞乡朗乃村3户村民</t>
  </si>
  <si>
    <t>百巴镇色贡村拉姆洗车场扩建项目</t>
  </si>
  <si>
    <t xml:space="preserve">1、洗车场地扩建、路面硬化、修建排水渠； 2、购买洗车设备       </t>
  </si>
  <si>
    <t>百巴镇色贡村1户村民</t>
  </si>
  <si>
    <t>八一镇尼西村旺久商店建设项目</t>
  </si>
  <si>
    <t>新建80㎡的商店，货架、日常货品。</t>
  </si>
  <si>
    <t>八一镇尼西村1户村民</t>
  </si>
  <si>
    <t>百巴镇色贡村商店建设项目</t>
  </si>
  <si>
    <t xml:space="preserve">1、在小集镇上为仓决、格松卓嘎家租赁2间商铺及装修；2、为色贡自然村嘎仁家修建30平方米的商店一个。3、购买3家的货架、商品等       </t>
  </si>
  <si>
    <t>百巴镇色贡村3户村民</t>
  </si>
  <si>
    <t>巴宜区八一镇建筑构件工业园产业项目配套工程建设项目</t>
  </si>
  <si>
    <t>建设园区市政道路及给排水管网等市政设施，建设垃圾填埋及污水处理厂，等附属设施。</t>
  </si>
  <si>
    <t>林芝巴宜区布久乡花卉产业示范基地项目</t>
  </si>
  <si>
    <t>布久乡朵当村（卡达村）</t>
  </si>
  <si>
    <t>花卉种植160亩</t>
  </si>
  <si>
    <t>林芝市巴宜区布久乡朵当村股份经济合作联合社</t>
  </si>
  <si>
    <t>林芝林卡旅游开发有限公司</t>
  </si>
  <si>
    <t>私人企业，有自筹资金</t>
  </si>
  <si>
    <t>巴宜区多旺农牧民手工艺糌粑加工厂项目</t>
  </si>
  <si>
    <t>糌粑加工机器设备、公司道路硬化、其它工艺</t>
  </si>
  <si>
    <t>多旺农牧民手工艺品营销专业合作社</t>
  </si>
  <si>
    <t>林芝市巴宜区八一镇巴吉村措木及林下资源加工厂项目</t>
  </si>
  <si>
    <t>扩建加工厂、购置原材料和精细加工设备</t>
  </si>
  <si>
    <t>林芝市巴宜区八一镇巴吉村措木及林下资源加工农牧民合作社</t>
  </si>
  <si>
    <t>拉格村藏香猪养殖项目</t>
  </si>
  <si>
    <t>百巴镇拉格村仲尼组</t>
  </si>
  <si>
    <t>购买猪苗350头，铁丝网围栏2500米</t>
  </si>
  <si>
    <t>林芝市巴宜区百巴镇拉格村工布纳聚藏猪养殖农牧民专业合作社</t>
  </si>
  <si>
    <t>巴宜区藏香猪产业饲料加工厂建设项目</t>
  </si>
  <si>
    <t>购买土地20亩，新建饲料加工厂一座，引进颗粒料、粉料生产线，配套相关运输车辆、厂房等相关设施设备。</t>
  </si>
  <si>
    <t>林芝市巴建藏猪产业饲料加工生产有限责任公司</t>
  </si>
  <si>
    <t>巴宜区林芝镇帮纳村生态鸡养殖扩建项目</t>
  </si>
  <si>
    <t>新建散养藏鸡舍拟1500平米，配套饲料仓库2000平米以及饲料加工设备一套，管理用房120平米，修建道路1500米，网围栏2400米，一年拟养3万只藏鸡，大概占地100亩。</t>
  </si>
  <si>
    <t>林芝市巴宜区江南农牧科技发展有限公司</t>
  </si>
  <si>
    <t>巴宜区卡斯木村团结传统手工艺加工厂项目</t>
  </si>
  <si>
    <t>合作社巴宜门店装修资金及采购设备，厂房扩建</t>
  </si>
  <si>
    <t>林芝镇卡斯木民族团结传统手工艺加工厂专业合作社</t>
  </si>
  <si>
    <t>民族团结传统手工艺加工厂专业合作社</t>
  </si>
  <si>
    <t>巴宜区林芝镇真巴村农家乐项目</t>
  </si>
  <si>
    <t>林芝镇真巴村</t>
  </si>
  <si>
    <t>购置帐篷及配套设施</t>
  </si>
  <si>
    <t>林芝市巴宜区林芝镇真巴村真巴组股份经济合作社</t>
  </si>
  <si>
    <t>巴宜区仙境花海牧场餐厅</t>
  </si>
  <si>
    <t>玉容增村蔬菜基地建设项目</t>
  </si>
  <si>
    <t>米瑞乡玉容增村</t>
  </si>
  <si>
    <t>第一期500亩、有温室大棚、水果、大田菜</t>
  </si>
  <si>
    <t>林芝市巴宜区米瑞乡玉荣增村股份经济合作联合社</t>
  </si>
  <si>
    <t>白木村犏牛奶牛基地项目</t>
  </si>
  <si>
    <t>鲁朗镇白木村</t>
  </si>
  <si>
    <t>购置犏牛犊200头，奶牛犊45头，购置畜牧草种123斤，通过产供销一体化体系解决销售问题</t>
  </si>
  <si>
    <t>鲁朗镇白木才村25户村民</t>
  </si>
  <si>
    <t>东久村犏牛养殖项目</t>
  </si>
  <si>
    <t>购置犏牛犊（一至两年生）70头，购置畜牧草种100斤，通过本镇产供销一体化体系解决销售问题</t>
  </si>
  <si>
    <t>鲁朗镇东久村24户村民</t>
  </si>
  <si>
    <t>三岩搬迁项目巴宜区百巴镇集中安置点苗木基地</t>
  </si>
  <si>
    <t>巴宜区百巴镇集中安置点</t>
  </si>
  <si>
    <t>巴宜区百巴镇集中安置点：300万用于修建130亩苗木基地，苗木培育，并配套完善相关灌溉设施，土地整治。</t>
  </si>
  <si>
    <t>三岩搬迁项目巴宜区百巴镇集中安置点藏猪繁育基地</t>
  </si>
  <si>
    <t>巴宜区百巴镇集中安置点：600万用于新建折巴村藏猪养殖繁育基地一座，猪圈8栋、饲养1000头藏香猪，配套附属设施。</t>
  </si>
  <si>
    <t>林芝鸿泰农牧有限公司</t>
  </si>
  <si>
    <t>三岩搬迁项目巴宜区八一镇集中安置点大棚建设</t>
  </si>
  <si>
    <t>巴宜区八一镇集中安置点：178万用于修建大棚，发展瓜果种植并配套完善相关灌溉设施，土地整治。</t>
  </si>
  <si>
    <t>西藏汇莱农业科技有限公司</t>
  </si>
  <si>
    <t>三岩搬迁项目巴宜区八一镇集中安置点林卡</t>
  </si>
  <si>
    <t>100万用于修建林卡、围墙、亭子，购买帐篷，并配套相关服务设施</t>
  </si>
  <si>
    <t>三岩搬迁项目巴宜区鲁朗镇集中安置点犏奶牛养殖</t>
  </si>
  <si>
    <t>巴宜区鲁朗镇安置点</t>
  </si>
  <si>
    <t>巴宜区鲁朗镇集中安置点：1.300万用于东巴才村购买犏奶牛或其他奶牛品种150头，配套购置饲料圈舍及相关设备</t>
  </si>
  <si>
    <t>暂时还在确认项目</t>
  </si>
  <si>
    <t>巴宜区布久乡甲日卡村农机维修建设项目</t>
  </si>
  <si>
    <t>完善加工生产条件，购置农机加工设备及配套设施</t>
  </si>
  <si>
    <t>巴宜区百巴镇强嘎村索果自然村玉米种植项目</t>
  </si>
  <si>
    <t>百巴镇强嘎村索果自然村</t>
  </si>
  <si>
    <t>种植玉米500亩，包括购买玉米种子、肥料地膜，播种机等配套设备；</t>
  </si>
  <si>
    <t>百巴镇强嘎村40户村民</t>
  </si>
  <si>
    <t>巴宜区八一镇公众村藏鸡养殖项目</t>
  </si>
  <si>
    <t>在原有养殖基础上增加10000只藏鸡，配套相关设施设备</t>
  </si>
  <si>
    <t>巴宜区八一镇拉嘎娘灵芝种植项目</t>
  </si>
  <si>
    <t>八一镇拉丁嘎（拉嘎娘）</t>
  </si>
  <si>
    <t>修建23座灵芝种植大棚，发展灵芝种植</t>
  </si>
  <si>
    <t>林芝源瑞农业科技有限公司</t>
  </si>
  <si>
    <t>百巴镇开朗村奶牛养殖项目</t>
  </si>
  <si>
    <t>百巴镇开朗村</t>
  </si>
  <si>
    <t>购置相关饲草料及相关配套设施</t>
  </si>
  <si>
    <t>百巴镇开朗村75户村民</t>
  </si>
  <si>
    <t>工布原乡旅游配套产业续建项目</t>
  </si>
  <si>
    <t>布久乡小集镇旁</t>
  </si>
  <si>
    <t>占地约5000平米，新建工布原乡旅游配套设施等相关工程。</t>
  </si>
  <si>
    <t>巴宜区布久乡嘎玛村西藏圣域农牧果树种植推广项目</t>
  </si>
  <si>
    <t>布久乡嘎玛村</t>
  </si>
  <si>
    <t>桃、苹果、葡萄新品种引进种植及相关配套设施</t>
  </si>
  <si>
    <t>林芝市巴宜区布久乡嘎玛村嘎玛组股份经济合作社</t>
  </si>
  <si>
    <t>有嘎玛组、则拉岗组，确认给？</t>
  </si>
  <si>
    <t>建筑产业构建园纬三路</t>
  </si>
  <si>
    <t>硬化道路、电气、给排水等</t>
  </si>
  <si>
    <t>建筑产业构件园污水处理厂</t>
  </si>
  <si>
    <t>包括新建综合楼171.69平方米新建监测房12.44 平方米、新建污泥脱水间及加药间173.95 平方米新建设备间513.22平方米、附属等建设内容。</t>
  </si>
  <si>
    <t>百巴镇增巴村果树种植项目</t>
  </si>
  <si>
    <t>扩建种植100亩，品种改良300亩。</t>
  </si>
  <si>
    <t>百巴镇增巴村阿玛嘛杰合作社</t>
  </si>
  <si>
    <t>米瑞乡娟姗奶牛养殖项目</t>
  </si>
  <si>
    <t>米瑞乡通麦村、色果拉村、玉容增村</t>
  </si>
  <si>
    <t>购买半岁大的娟姗奶牛犊牛64头户均1头，其中、通麦村31头，色果拉村33头，由村集体统一管理。</t>
  </si>
  <si>
    <t>米瑞乡通麦村31户村民、米瑞乡色果拉村32户村民</t>
  </si>
  <si>
    <t>巴宜区八一镇宇高农业改扩建项目</t>
  </si>
  <si>
    <t>八一镇多布村</t>
  </si>
  <si>
    <t>维修猪舍，种猪改良及仔猪购置，内部屠宰，有机肥加工，配套相关设施。</t>
  </si>
  <si>
    <t>巴宜区八一镇草莓种植项目</t>
  </si>
  <si>
    <t>新建温室大棚2座（共1亩），种植草莓1亩。</t>
  </si>
  <si>
    <t>米瑞乡麦娘麦村水果基地</t>
  </si>
  <si>
    <t>新建60亩水果基地，土地平整，安装网围栏，购买苗木。</t>
  </si>
  <si>
    <t>林芝市巴宜区米瑞乡麦娘麦村经济联合社</t>
  </si>
  <si>
    <t>百巴镇强嘎村奶牛养殖项目</t>
  </si>
  <si>
    <t>采购娟姗奶牛20头。</t>
  </si>
  <si>
    <t>百巴镇强嘎村20户村民</t>
  </si>
  <si>
    <t>米瑞乡油用牡丹建设项目</t>
  </si>
  <si>
    <t>米瑞乡</t>
  </si>
  <si>
    <t>整理土地1000亩，安装网围栏，后期由企业指导村里种植。</t>
  </si>
  <si>
    <t>林芝市巴宜区米瑞乡姆多村经济联合社、林芝市巴宜区米瑞乡米瑞村股份经济合作社、林芝市巴宜区米瑞乡泽列村经济联合社、林芝市巴宜区百巴镇增巴村股份经济合作联合社</t>
  </si>
  <si>
    <t>水果产业提质增效项目</t>
  </si>
  <si>
    <t>百巴镇大坝村、百巴镇扎地村、八一镇唐地村、布久乡嘎玛村、米瑞乡色果拉村、更章乡门仲村</t>
  </si>
  <si>
    <t>标准化建设1600余亩水果基地，包括水肥一体化，土壤改良增肥，完善配套设施等，项目完成后，预计三年后挂果，。</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</si>
  <si>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72户村民，更章乡门仲村：林芝市巴宜区更章门巴民族乡门仲村股份经济合作联合社</t>
  </si>
  <si>
    <t>百巴镇扎地村：西藏新纳宗巴苗木种植有限公司，百巴镇大坝村：烟台大山果业开发有限公司巴宜区分公司，布久乡嘎玛村40户村民，米瑞乡色果拉村：林芝市巴宜区米瑞乡色果拉村祥和种植养殖农牧民合作社，八一镇唐地村72户村民，更章乡门仲村：西藏荣源生态农业科技发展有限公司</t>
  </si>
  <si>
    <t>林芝市巴宜区农业农村局、林芝市巴宜区百巴镇人民政府、林芝市巴宜区八一镇人民政府、林芝市巴宜区更章乡人民政府、林芝市巴宜区米瑞乡人民政府</t>
  </si>
  <si>
    <t>嘎萨村藏香猪养殖项目</t>
  </si>
  <si>
    <t>修建猪舍300平方米，买小猪280头。</t>
  </si>
  <si>
    <t>米瑞乡嘎萨村14户村民</t>
  </si>
  <si>
    <t>更章门巴民族乡草莓基地建设项目</t>
  </si>
  <si>
    <t>更章乡</t>
  </si>
  <si>
    <t>新建24m*100m的种植棉被大拱棚5座，配套灌溉及水肥一体化系统及相关配套设备，购买草莓种苗及包装材料。</t>
  </si>
  <si>
    <t>雅觉草莓合作社</t>
  </si>
  <si>
    <t>给雅觉草莓？</t>
  </si>
  <si>
    <t>水果产业提质增效项目（二期）</t>
  </si>
  <si>
    <t>百巴镇增巴村、八一镇加乃村、八一镇巴吉村、布久乡嘎玛村、百巴镇嘎吉村、米瑞乡朗乃村、林芝镇娘峨村</t>
  </si>
  <si>
    <t>标准化建设1994亩水果基地，包括水肥一体化，土壤改良增肥，完善配套设施等。</t>
  </si>
  <si>
    <t>百巴镇嘎吉村：林芝市巴宜区百巴镇嘎吉村专合社，百巴镇增巴村：林芝市巴宜区百巴镇增巴村股份经济合作联合社，布久乡嘎玛村：林芝市巴宜区布久乡嘎玛村则拉岗组股份经济合作社，林芝镇娘欧村22户村民，林芝市巴宜区米瑞乡朗乃村股份经济合作联合社，八一镇巴吉村：林芝市巴宜区八一镇巴吉村玉米组股份经济合作社，林芝市巴宜区八一镇加乃村股份经济合作联合社</t>
  </si>
  <si>
    <t>百巴镇嘎吉村：烟台大山果业开发有限公司巴宜区分公司，百巴镇增巴村：烟台大山果业开发有限公司巴宜区分公司，布久乡嘎玛村：林芝市巴宜区布久乡嘎玛村则拉岗组股份经济合作社，林芝镇娘欧村22户村民，林芝市巴宜区米瑞乡朗乃村股份经济合作联合社，八一镇巴吉村：西藏罗汉松生态农业科技发展有限责任公司，林芝市巴宜区八一镇加乃村股份经济合作联合社</t>
  </si>
  <si>
    <t>林芝市巴宜区农业农村局、林芝市巴宜区百巴镇人民政府、林芝市巴宜区八一镇人民政府、林芝市巴宜区林芝镇人民政府、林芝市巴宜区米瑞乡人民政府</t>
  </si>
  <si>
    <t>八一镇巴吉村旅游产业建设项目（巴宜区八一镇巴吉村旅游产业建设项目一期水肥一体化建设项目）</t>
  </si>
  <si>
    <t>结合旅游产业，打造八一镇巴吉村田园综合体600亩，包括综合用房、宿舍配套用房、水肥一体化及配套相关附属设施。</t>
  </si>
  <si>
    <t>林芝市巴宜区八一镇巴吉村巴吉组股份经济合作社</t>
  </si>
  <si>
    <t>西藏依舍旅游开发有限公司</t>
  </si>
  <si>
    <t>巴宜区八一镇巴吉村旅游产业建设项目一期水肥一体化建设项目</t>
  </si>
  <si>
    <t>新建取水口1座，蓄水池1座，设备房72平方米及灌溉管网等工程</t>
  </si>
  <si>
    <t>巴宜区鲁朗镇拉月村精准扶贫集体经济建设项目</t>
  </si>
  <si>
    <t>在不扩大现有地面附着物的基础上，建设拉月村集体经济生产、生活用房，巩固脱贫成效。</t>
  </si>
  <si>
    <t>百巴镇嘎吉村搬迁群众到户犏奶牛项目</t>
  </si>
  <si>
    <t>百巴镇嘎吉村</t>
  </si>
  <si>
    <t>按照户均35平方米的标准修建牛舍87个，购买犏奶牛176头。</t>
  </si>
  <si>
    <t>百巴镇嘎吉村88户村民</t>
  </si>
  <si>
    <t>八一镇、更章乡搬迁群众到户奶牛项目</t>
  </si>
  <si>
    <t>八一镇加乃村、更章乡娘萨村</t>
  </si>
  <si>
    <t>购买犏奶牛50头，户均2头，共25户。其中八一镇15头，更章乡10头。</t>
  </si>
  <si>
    <t>更章乡娘萨村16户村民，八一镇加乃村15户村民</t>
  </si>
  <si>
    <t>鲁朗镇搬迁群众到户奶牛项目</t>
  </si>
  <si>
    <t>购买犏奶牛76头</t>
  </si>
  <si>
    <t>鲁朗镇明吉村47户村民</t>
  </si>
  <si>
    <t>洛木村犏奶牛养殖项目</t>
  </si>
  <si>
    <t>洛木村犏奶牛幼畜养殖项目，70头</t>
  </si>
  <si>
    <t>鲁朗镇洛木村19户村民</t>
  </si>
  <si>
    <t>盛世农业科技蔬菜基地建设项目</t>
  </si>
  <si>
    <t>米瑞乡姆多村</t>
  </si>
  <si>
    <t>建设50亩高标准设施蔬菜基地</t>
  </si>
  <si>
    <t>林芝市巴宜区米瑞乡姆多村经济联合社</t>
  </si>
  <si>
    <t>茶园｛木｝歌美丽｛香｝村—文旅田园乡村振兴项目（茶叶种植一期）</t>
  </si>
  <si>
    <t>新建茶叶园100亩等相关旅游配套设施</t>
  </si>
  <si>
    <t>西藏藏式生活文化创意有限公司</t>
  </si>
  <si>
    <t>更章乡娘萨村羊肚菌及蔬菜种植项目</t>
  </si>
  <si>
    <t>更章乡娘萨村安置点</t>
  </si>
  <si>
    <t>更章乡娘萨村羊肚菌及蔬菜种植基地：配套相关附属设施及购买羊肚菌、肥料等。</t>
  </si>
  <si>
    <t>西藏西部联合农业开发有限责任公司</t>
  </si>
  <si>
    <t>百巴镇嘎吉村养殖项目</t>
  </si>
  <si>
    <t>百巴镇嘎吉村安置点</t>
  </si>
  <si>
    <t>购买犏奶牛176头。</t>
  </si>
  <si>
    <t>巴宜区三岩搬迁点配套产业项目</t>
  </si>
  <si>
    <t>八一镇加乃村安置点、更章乡娘萨村安置点、百巴镇嘎吉村安置点</t>
  </si>
  <si>
    <t>1.加乃村购买犏奶牛60头及配套开垦30亩饲草种植项目。
2.加乃村种植270亩优质青稞并配套购买相关种植收割农业机械。
3.娘萨村购买犏奶牛70头及维修30公里长、宽1.5米的牧道。
4.嘎吉村种植600亩优质青稞并配套购买相关种植收割农业机械。</t>
  </si>
  <si>
    <t>百巴镇嘎吉村68户村民，更章乡娘萨村16户村民，八一镇犏奶牛：八一镇加乃村15户村民，八一镇青稞：林芝市巴宜区八一镇加乃村股份经济合作联合社</t>
  </si>
  <si>
    <t>百巴镇嘎吉村68户村民，更章乡娘萨村16户村民，八一镇犏奶牛：八一镇加乃村15户村民，八一镇青稞：西藏荣源生态农业科技发展有限公司</t>
  </si>
  <si>
    <t>巴宜区三岩搬迁点文旅项目</t>
  </si>
  <si>
    <t>百巴镇小集镇、鲁朗镇</t>
  </si>
  <si>
    <t>1.百巴镇修建300平方旅游配套设施。
2.修建200平方旅游配套设施。</t>
  </si>
  <si>
    <t>林芝市巴宜区鲁朗镇明吉村专合社、林芝市巴宜区百巴镇嘎吉专合社</t>
  </si>
  <si>
    <t>林芝市巴宜区农业农村局、林芝市巴宜区鲁朗镇人民政府、林芝市巴宜区百巴镇人民政府</t>
  </si>
  <si>
    <t>鲁朗镇明吉村村集体经济项目</t>
  </si>
  <si>
    <t>扶持发展村集体经济，发展农牧民运输队，购买装载机和挖掘机等相关运输设备。</t>
  </si>
  <si>
    <t>巴宜区八一镇尼西村水渠灌溉项目</t>
  </si>
  <si>
    <t>新修灌溉水渠6,035.66米等建设内容。</t>
  </si>
  <si>
    <t>林芝市巴宜区八一镇尼西村股份经济合作联合社</t>
  </si>
  <si>
    <t>巴宜区米瑞乡朗乃村灌溉水渠项目</t>
  </si>
  <si>
    <t>新修灌溉水渠2,886.78米、拆除原有水渠1758.00米等建设内容</t>
  </si>
  <si>
    <t>嘎萨村打麦场建设项目</t>
  </si>
  <si>
    <t>新建打麦场1座，504.90平米</t>
  </si>
  <si>
    <t>林芝市巴宜区米瑞乡嘎萨村股份经济合作联合社</t>
  </si>
  <si>
    <t>巴宜区八一镇永久村明沟建设项目</t>
  </si>
  <si>
    <t>修建排水渠786.51米</t>
  </si>
  <si>
    <t>巴宜区米瑞乡修建嘎萨村农田道路项目</t>
  </si>
  <si>
    <t>路面工程4058.12平方米</t>
  </si>
  <si>
    <t>林芝市巴宜区农业农村局、、林芝市巴宜区米瑞乡人民政府</t>
  </si>
  <si>
    <t>财政衔接推进乡村振兴</t>
  </si>
  <si>
    <t>米瑞乡蔬菜基地扩建项目</t>
  </si>
  <si>
    <t>米瑞乡米瑞村、玉荣增村</t>
  </si>
  <si>
    <t>新建巴宜区米瑞乡蔬菜基地扩建项目蔬菜大棚32520.00平方米，内部道路5377.63平方米，集装箱房168.00平方米，拆除原有围栏2844.85米，新建网围栏2215.27米，一体化污水处理1座，场地平整34143.00平方米；新建巴宜区米瑞乡蔬菜基地扩建项目蔬菜大棚38025.00平方米，内部道路3586.48平方米，集装箱房144.00平方米，新建网围958.15米，一体化污水处理1座，场地平整39925.26平方米</t>
  </si>
  <si>
    <t>米瑞乡米瑞村：林芝市巴宜区米瑞乡米瑞村股份经济合作社，米瑞乡玉荣增村：林芝市巴宜区米瑞乡玉荣增村股份经济合作联合社</t>
  </si>
  <si>
    <t>米瑞乡米瑞村：林芝盛世农业科技有限公司，米瑞乡玉荣增村：川琦</t>
  </si>
  <si>
    <t>更章乡种植基地建设项目</t>
  </si>
  <si>
    <t>新建配套管理用房 820.76平方米,柴油发电机房 47.32 平方米，生产加工车间 1909.44平方米，综合服务中心 2082.27 平方米，室外附属给排水电气工程1.00项，设备购置 1.00 项，绿化4823.34 平方米水泥道路及硬化 6645.04 平方米等建设内容。</t>
  </si>
  <si>
    <t>巴宜区百巴镇章巴沟藏猪养殖项目</t>
  </si>
  <si>
    <t>建设现代化藏猪养殖基地占地面积约85亩，包括猪舍建筑面积约20亩、消毒防疫设施、养殖设备、藏猪（能繁母猪、猪仔）购置等，并配套相关附属</t>
  </si>
  <si>
    <t>林芝镇帮纳村育肥牛基地建设项目</t>
  </si>
  <si>
    <t>对现有圈舍进行改造，购置母犏奶牛120.00头、雅江雪牛150头。</t>
  </si>
  <si>
    <t>林芝市兰泽赤锦种养殖农民专业合作社</t>
  </si>
  <si>
    <t>百巴镇强嘎村生态养鸡场扩建项目</t>
  </si>
  <si>
    <t>新建4栋鸡舍2,476.00平方米，综合楼164.22平方米，仓库203.01平方米，病死处理间18.87平方米及附属等建设内容。</t>
  </si>
  <si>
    <t>西藏闽豪农业发展有限公司</t>
  </si>
  <si>
    <t>到户犏奶牛养殖项目</t>
  </si>
  <si>
    <t>扶持百巴镇嘎吉村搬迁群众发展犏奶牛养殖，购置4-5岁犏奶牛235.00头，购置2-3岁犏奶牛2-3岁犏奶牛68头</t>
  </si>
  <si>
    <t>农家乐扩建项目</t>
  </si>
  <si>
    <t>真巴村央吉林卡，立足真巴村现有自然资源、地理位置优势，拟对真巴村央吉林卡10亩地进行扩建提升，增加体验项目包括真人cs、卡丁山地车、特色响箭场、采摘园，打造休闲体验一体基地。</t>
  </si>
  <si>
    <t>真巴村有嘎拉组、真巴组两个合作社</t>
  </si>
  <si>
    <t>达则村养殖良种奶牛项目</t>
  </si>
  <si>
    <t>林芝镇达则村</t>
  </si>
  <si>
    <t>购买37头优良奶牛及饲料、购置饲料34吨</t>
  </si>
  <si>
    <t>林芝镇达则村37户村民</t>
  </si>
  <si>
    <t>鲁朗扎塘鲁措、罗布村河道水上旅游服务综合项目</t>
  </si>
  <si>
    <t>扎塘鲁措及明吉村至罗布村河道</t>
  </si>
  <si>
    <t>修建管理用房150㎡，码头及配套设施，购置皮划艇、水上自行车、帆船等设备。</t>
  </si>
  <si>
    <t>鲁朗镇青稞鸡综合养殖项目</t>
  </si>
  <si>
    <t>鲁朗镇洛木沟</t>
  </si>
  <si>
    <t>修建消毒间140㎡，仓储设备房120㎡，产蛋房96.36㎡，水泵房40㎡，计划采购鸡苗10万只。</t>
  </si>
  <si>
    <t>西藏德祥农牧科技有限公司</t>
  </si>
  <si>
    <t>鲁朗镇明吉村犏奶牛养殖项目（到户）</t>
  </si>
  <si>
    <t>购置犏奶牛400头，购置配套一年量草料1000吨</t>
  </si>
  <si>
    <t>林芝镇种鸡场建设项目</t>
  </si>
  <si>
    <t>修建种鸡繁育厂房1000平方米，孵化间500平方米，管理用房，采购种鸡鸡苗10000只、孵化设备，净化环境设备、种鸡温控设备、育雏笼、种鸡产蛋笼、粪污处理设备，防疫消毒设施、蓄水池、围墙、场地硬化及水电配套设施等。</t>
  </si>
  <si>
    <t>林芝市巴宜区林芝镇达则村股份经济合作联合社</t>
  </si>
  <si>
    <t>私人企业</t>
  </si>
  <si>
    <t>八一镇多布村蓝莓基地扩建提质增效项目</t>
  </si>
  <si>
    <t>新建9895.48平方米大棚及附属等建设内容</t>
  </si>
  <si>
    <t>林芝市巴宜区八一镇多布村股份经济合作联合社</t>
  </si>
  <si>
    <t>更章乡农业现代观光园温室大棚建设项目</t>
  </si>
  <si>
    <t>完善30座温室大棚钢结构、外模及保温棉被建设，每座24m*100m，铺设电力管网、水肥一体化及配套附属工程。</t>
  </si>
  <si>
    <t>八一镇尼西村脆李种植项目</t>
  </si>
  <si>
    <t>脆李种植18,254株，网围栏2,498.00米，大门、场地平整及相关配套设施等建设内容。</t>
  </si>
  <si>
    <t>八一镇土特产加工销售中心项目</t>
  </si>
  <si>
    <t>通过采购真空冷冻干燥机组、苹果去皮去核机、松茸切片机、热收缩包装机、真空小冻干燥机组、真空冷冻干燥机组等生产、加工、包装设施，培育一家现代综合农产品（果蔬）销售中心。</t>
  </si>
  <si>
    <t>西藏赤董尼玛事业有限公司</t>
  </si>
  <si>
    <t>林芝市巴宜区农业农村局、林芝市巴宜区八一镇人民政府、林芝市巴宜区百巴镇人民政府、林芝市巴宜区更章乡人民政府、林芝市巴宜区鲁朗镇人民政府</t>
  </si>
  <si>
    <t>藏木耳种植项目</t>
  </si>
  <si>
    <t>新建大棚20.00栋、观光棚2,175.48平方米、灌溉池1.00座、附属工程、消防水泵房266.23平方米、柴发机房及配电房179.52平方米、机井及灌溉水泵房140.35平方米等建设内容</t>
  </si>
  <si>
    <t>西藏雪芝源生物科技有限公司</t>
  </si>
  <si>
    <t>该村有多公众组、色定组、加定组，确定给？</t>
  </si>
  <si>
    <t>米瑞乡蔬菜基地苗木培育项目</t>
  </si>
  <si>
    <t>修建苗木培育玻璃温室大棚827.48平米，高挡墙等相关附属设施。</t>
  </si>
  <si>
    <t>八一镇藏鸡养殖场扩建项目</t>
  </si>
  <si>
    <t>新建鸡舍3栋共924.12平方米，隔离鸡舍25.42平方米，管理用房174.00平方米，饲料加工用房241.36平方米，展厅103.36平方米及附属设施，设备购置等建设内容。</t>
  </si>
  <si>
    <t>西藏高原苹果苗木繁育基地项目</t>
  </si>
  <si>
    <t>修建苹果苗木组织培养室400平方，泵房60平方，采会圃20亩，多品种示范园20亩，温室大棚1152平方米及相关配套设施。</t>
  </si>
  <si>
    <t>烟台大山果业开发有限公司巴宜区分公司</t>
  </si>
  <si>
    <t>藏药材种植项目</t>
  </si>
  <si>
    <t>鲁朗镇巴嘎村</t>
  </si>
  <si>
    <t>利用优良的自然生长环境，发展藏药材种植。种植红景天、灵芝等藏药材500亩。</t>
  </si>
  <si>
    <t>林芝市巴宜区鲁朗镇巴嘎村股份经济合作联合社</t>
  </si>
  <si>
    <t>西藏甲申农牧实业有限公司</t>
  </si>
  <si>
    <t>2021年乡村振兴重点帮扶村吉定村藏香猪养殖项目</t>
  </si>
  <si>
    <t>藏香猪养殖660头（到户）及购买饲料65吨。</t>
  </si>
  <si>
    <t>百巴镇嘎吉村排水沟建设项目</t>
  </si>
  <si>
    <t>建设规模及工程内容为新建排水沟1,034.00米，挡墙40米等附属工程。</t>
  </si>
  <si>
    <t>林芝市巴宜区百巴镇嘎吉村专合社</t>
  </si>
  <si>
    <t>巴宜区苹果提质增效改造项目</t>
  </si>
  <si>
    <t>百巴镇大坝村
百巴镇增巴村</t>
  </si>
  <si>
    <t>1000亩苹果基地进行品种改良8万株，土地增肥（采购复合肥、水溶肥等肥料200吨），配套水肥一体化设备。</t>
  </si>
  <si>
    <t>林芝萨亟布有限公司</t>
  </si>
  <si>
    <t>高原特色种植项目</t>
  </si>
  <si>
    <t>米瑞乡米瑞村、通麦村、色果拉村，百巴镇大坝村，更章乡更章村，八一镇加乃村</t>
  </si>
  <si>
    <t>增加保温棉被、卷棉机，及配套水肥一体设施等，对原有大棚提升改造186018平方米。</t>
  </si>
  <si>
    <t>林芝镇大坝村：林芝市巴宜区百巴镇大坝村经济联合社，更章乡更章村：林芝市巴宜区更章门巴民族乡更章村股份经济合作联合社，米瑞乡通麦村：林芝市巴宜区米瑞乡通麦村股份经济合作联合社，米瑞乡色果拉村：林芝市巴宜区米瑞乡色果拉村股份经济合作联合社，八一镇加乃村：林芝市巴宜区米瑞乡色果拉村股份经济合作联合社</t>
  </si>
  <si>
    <t>林芝市巴宜区百巴镇大坝村经济联合社，更章乡更章村：兵杰田园有限公司，米瑞乡通麦村：林芝盛世农业科技有限公司，米瑞乡色果拉村：赵海龙，八一镇加乃村：西藏汇莱农业科技有限公司</t>
  </si>
  <si>
    <t>雅江雪牛育肥建设项目</t>
  </si>
  <si>
    <t>购买犏奶牛200头，修建牛舍6500平方米及相关水、电配套基础设施，购买饲料精饲料100吨，草颗粒饲料400吨等。</t>
  </si>
  <si>
    <t>西藏林芝工布建筑建材实业有限公司</t>
  </si>
  <si>
    <t>鲁朗镇罗布村旅游产业配套设施提升项目</t>
  </si>
  <si>
    <t>鲁朗镇罗布村</t>
  </si>
  <si>
    <r>
      <rPr>
        <sz val="11"/>
        <color indexed="8"/>
        <rFont val="仿宋"/>
        <charset val="134"/>
      </rPr>
      <t>1.纳麦村骑马射箭场:改造牵马石子步道1300m*3.5m，增加水泥拴马柱15个（柱体150cm*20cm*20cm 水泥标C30）；对原有游客集中区域场地进行道路建设（20m*40m厚度20cm水泥标号C30）。铁丝网16m*7m。2.郎木林村骑马射箭场:对坡地土方回填长24m*6m，对原有40m水槽及石头护栏改造；平整3200㎡停车场，新建30m</t>
    </r>
    <r>
      <rPr>
        <sz val="11"/>
        <color indexed="8"/>
        <rFont val="宋体"/>
        <charset val="134"/>
      </rPr>
      <t>³</t>
    </r>
    <r>
      <rPr>
        <sz val="11"/>
        <color indexed="8"/>
        <rFont val="仿宋"/>
        <charset val="134"/>
      </rPr>
      <t>的蓄水池。</t>
    </r>
  </si>
  <si>
    <t>巴宜区农畜产品深加工建设项目</t>
  </si>
  <si>
    <t>巴宜区布久乡</t>
  </si>
  <si>
    <t>产业用房:4848.49平方米:土石方工程一项;给水排水管网一项;电气工程一项;园建工程一项;植物工程一项;景观水一项;景观电一项等建设内容。</t>
  </si>
  <si>
    <t>布久乡说转交平台公司</t>
  </si>
  <si>
    <t>曲尼贡嘎村雅江雪牛养殖项目</t>
  </si>
  <si>
    <t>购买犏奶牛，配套饲料及相关附属设施。</t>
  </si>
  <si>
    <t>米瑞乡曲尼贡嘎村达嘎杂自然村18户村民</t>
  </si>
  <si>
    <t>巴宜区入户养鸡项目</t>
  </si>
  <si>
    <t>林芝镇、更章乡等</t>
  </si>
  <si>
    <t>帮助巴宜区林芝镇、更张乡群众实施藏鸡到户养殖项目，购买种鸡和饲料以及消毒用品。</t>
  </si>
  <si>
    <t>更章乡白玛店村16户村民，更章乡门仲村4户村民，更章乡扎曲村9户村民，更章乡更章村14户村民，林芝镇邦纳村60户村民，林芝镇娘欧村48户村民，米瑞乡朗乃村31户村民</t>
  </si>
  <si>
    <t>通麦村青岗林藏香猪养殖合作项目</t>
  </si>
  <si>
    <t>购买机械设备及配套相关附属设施。</t>
  </si>
  <si>
    <t>林芝市巴宜区米瑞乡通麦村青岗林藏香猪养殖农牧民专业合作社</t>
  </si>
  <si>
    <t>巴宜区米瑞乡朗乃村娟姗奶牛养殖项目</t>
  </si>
  <si>
    <t>为朗乃村32户群众到户养殖娟姗奶牛64头，户均2头。</t>
  </si>
  <si>
    <t>米瑞乡朗乃村32户村民</t>
  </si>
  <si>
    <t>卡斯木村藏香猪到户养殖项目</t>
  </si>
  <si>
    <t>购置能繁母猪200头到户养殖。</t>
  </si>
  <si>
    <t>林芝镇卡斯木村24户村民</t>
  </si>
  <si>
    <t>林芝市巴宜区CO2超临界萃取高原植物精华油项目</t>
  </si>
  <si>
    <t>巴宜区</t>
  </si>
  <si>
    <t>购置加工1000吨高原植物超临界萃取设备三组500L×3（塔板萃取，50MPa，60摄氏度）+500L（干燥，50MPa，60摄氏度）+250L×3（薄膜蒸发器100kg/H6套，含两组一体化核桃破壳取仁旋风分离设备前处理设备、30立方米CO2储罐一座、年产100吨50-250mL高端植物油灌装封装线一条、年产30吨20-50mL/瓶精华油灌装封装线一条，年产10吨0.25g/粒植物油滴丸凝胶糖果生产线一条）、年处理200吨成品高原植物精华油三级3平米分子蒸馏设备一套、超临界脂质体干燥及配套设施（含均质乳化、提取、副产物分离及干燥）一套以及气相色谱仪、液相色谱仪、紫外分光光度计、在线检测等配套设施。</t>
  </si>
  <si>
    <t>林芝雪域资源科技有限公司</t>
  </si>
  <si>
    <t>林芝市巴宜区农业农村局、</t>
  </si>
  <si>
    <t>所有权属都给雪域公司？</t>
  </si>
  <si>
    <t>尼池村设施农业提升改造项目</t>
  </si>
  <si>
    <t>对现有200亩蔬菜基地进行提升改造，同时建设采摘园及配套相关设施，形成企业+村集体+农户（含脱贫户）的产业发展模式。</t>
  </si>
  <si>
    <t>山东天立方农业发展有限公司</t>
  </si>
  <si>
    <t>巴宜区林芝镇青稞产业配套设施项目</t>
  </si>
  <si>
    <t>渠道工程1.23km，为基本农田570余亩供水灌溉</t>
  </si>
  <si>
    <t>公众村旅游配套产业项目</t>
  </si>
  <si>
    <t>依托千年核桃树和318国道沿线旅游优势，打造中高端精品民宿27间，购置相关配套设备，形成企业+村集体+农户（含脱贫户）的产业发展模式。</t>
  </si>
  <si>
    <t>林芝隐世山居酒店管理有限责任公司</t>
  </si>
  <si>
    <t>巴宜区农业观光产业示范基地基础设施提升项目</t>
  </si>
  <si>
    <t>导视系统1.00项，室外配套设施 1.00 项，大柏树-农副产品展示中心193.95 平方米,村活动中心 233.70平方米，室外安装工程1.00项，消防工程1.00项、设备购置等建设内容。</t>
  </si>
  <si>
    <t>巴宜区大柏树防火道路和设施建设项目</t>
  </si>
  <si>
    <t>新建防火观测站116.31平方米，浆砌石挡土墙 3866.00立方米，棱形窗式护面墙护坡6275.57 平方米，混凝土路面13429.70平方米，步行道 750平方米，排水沟 4613.00米，大门1座，消防水池5个等建设内容。</t>
  </si>
  <si>
    <t>更章村村集体民俗旅游配套设施项目</t>
  </si>
  <si>
    <t>1、民宿建筑工程1089.15平方米；2、给排水管网、消防设施、排污设施；3、人行道铺装等园建工程；4、开展植物工程，对民宿建设点进行绿化美化；5、开展景观水、景观电建设</t>
  </si>
  <si>
    <t>拉格村藏猪养殖项目</t>
  </si>
  <si>
    <t>采购能繁母猪（8个月龄后备母藏猪40斤以上）300头，种公猪（8个月以上）10头，饲料和网围栏以及立柱等</t>
  </si>
  <si>
    <t>朗欧村犏奶牛到户养殖项目</t>
  </si>
  <si>
    <t>47户每户购置5头犏奶牛，共购置犏奶牛235头,实施到户集中养殖；搭建1410平方米牛舍。</t>
  </si>
  <si>
    <t>林芝镇娘欧村47户村民</t>
  </si>
  <si>
    <t>卡斯木村林下生态鸡养殖项目</t>
  </si>
  <si>
    <t>林下养殖面积约10亩，购置简易鸡舍（集装箱），增设1000米网围栏，购买鸡苗5000只并配套部分饲料和部分电缆和水管。</t>
  </si>
  <si>
    <t>布久乡杰麦村产业园建设项目</t>
  </si>
  <si>
    <t>新建1#楼1140.00平方米，2#楼1020.00平方米，3#楼1020.00平方米，5#楼1880.77平方米，总平给排水工程1.00项，总平电气工程1.00项，园建部分1.00项，植物部分1.00项，景观电气1.00项，景观灌溉1.00项等建设内容。</t>
  </si>
  <si>
    <t>巴宜区布久乡杰麦村股份经济合作联合社</t>
  </si>
  <si>
    <t>林芝市亮洁洗涤有限公司、巴宜区怡美洗涤厂（个体工商户）、林芝市巴宜区合美水洗厂（个人工商户）</t>
  </si>
  <si>
    <t>开朗村犏奶牛养殖项目</t>
  </si>
  <si>
    <t>采购犏奶牛（4-5岁）120头，苜蓿草（二级）94吨，粉料100吨等</t>
  </si>
  <si>
    <t>百巴镇开朗村77户村民</t>
  </si>
  <si>
    <t>白木村藏猪养殖项目</t>
  </si>
  <si>
    <t>采购能繁母猪500头，配套饲料102吨。到户养殖。</t>
  </si>
  <si>
    <t>巴嘎村犏奶牛养殖项目</t>
  </si>
  <si>
    <t>全村21户，每户购置10头犏奶牛，共购置210头，配套饲料165吨 ，到户养殖。</t>
  </si>
  <si>
    <t>鲁朗镇巴嘎村21户村民</t>
  </si>
  <si>
    <t>百巴镇育肥牛基地改扩建项目</t>
  </si>
  <si>
    <t>新建管理用房195.52平方米，门卫室53.32平方米，兽医室、消毒室35.36平方米，饲料库、精料间1299.22平方米，干粪晾晒棚396.48平方米，1＃牛棚2611.64平方米，2＃牛棚2611.64平方米，附属工程1.00项及设备购置等建设内容</t>
  </si>
  <si>
    <t>巴宜区百巴镇百巴村乡村旅游户外设施建设项目</t>
  </si>
  <si>
    <t>百巴镇百巴村</t>
  </si>
  <si>
    <t>1、漂流物资采购，水上救援物资设备采购；2、攀岩设备采购、攀岩个人保护装备采购、救援人员物资设备采购；3、飞拉达设备采购、丛林探险（树上、索桥等设备）；4、徒步设备采购；5、骑行设备采购；6、骑马设备物资采购等。</t>
  </si>
  <si>
    <t>松赞绿谷旅游服务有限公司他们运营</t>
  </si>
  <si>
    <t>巴宜区民宿改建项目</t>
  </si>
  <si>
    <t>布久乡杰麦村、布久乡朵当村、更章乡扎曲村</t>
  </si>
  <si>
    <t>按照3星级以上标准配套2000平米的民宿，并配备水、电、讯等配套相关设施，按照整屋定制配套家具及生活电器。</t>
  </si>
  <si>
    <t>布久乡朵当村：林芝市巴宜区布久乡朵当村股份经济合作联合社，布久乡杰麦村：巴宜区布久乡杰麦村股份经济合作联合社，更章扎曲村：巴宜区布久乡杰麦村股份经济合作联合社</t>
  </si>
  <si>
    <t>布久乡朵当村：林芝林卡旅游开发有限公司，布久乡杰麦村：巴宜区良辰美景乡村旅游中心（个体工商户），更章乡扎曲村：林芝览众旅游发展有限公司</t>
  </si>
  <si>
    <t>林芝市巴宜区农业农村局、林芝市巴宜区更章乡人民政府、林芝市巴宜区区布久乡人民政府</t>
  </si>
  <si>
    <t>嘎吉村养猪场提升改造项目</t>
  </si>
  <si>
    <t>本项目主要建设内容为新建道路硬化3594.88㎡、新建排水边沟581.63米、新建网围栏1220米、新建车辆消毒池大门及采购猪仔、饲料等。其中购买小猪崽500头、能繁母猪80头、饲料210吨</t>
  </si>
  <si>
    <t>巴宜区林下资源种植及设施农业建设项目</t>
  </si>
  <si>
    <t>新建温室大棚5栋，占地面积6946.45㎡，水渠改造46.5m，新建网围栏489.24m，购置菌包，配套排水、电气等基础设施。</t>
  </si>
  <si>
    <t>西藏上诚健康产业股份有限公司</t>
  </si>
  <si>
    <t>泽列村犏奶牛养殖扩建项目</t>
  </si>
  <si>
    <t>购买犏奶牛96头，配套饲料。</t>
  </si>
  <si>
    <t>米瑞乡泽列村32户村民</t>
  </si>
  <si>
    <t>鲁朗乡村旅游配套设施建设项目</t>
  </si>
  <si>
    <t>鲁朗镇扎西岗村、东巴才村</t>
  </si>
  <si>
    <t>鲁朗镇东巴才村新建消防水池1.00座，鲁朗镇扎西岗村新建消防水池1.00座及设备采购等建设内容。</t>
  </si>
  <si>
    <t>林芝市巴宜区鲁朗镇扎西岗村股份经济合作联合社、林芝市巴宜区鲁朗镇东巴才村股份经济合作联合社</t>
  </si>
  <si>
    <t>色果绕村农田灌溉水渠项目</t>
  </si>
  <si>
    <t>拆除原排水沟1780.00米,新建排水沟1670.00米等建设内容</t>
  </si>
  <si>
    <t>地方政府债券资金</t>
  </si>
  <si>
    <t>鲁朗镇罗布村骑马、射箭场建设项目</t>
  </si>
  <si>
    <t>服装出租屋42.64㎡、射箭长廊130.30㎡、片式铺装592.40㎡、挡土墙工程166.32㎡、排水沟48m、拴马住40m、场地平整1项、标示牌3个、马粪收集池1个（建筑、装饰、安装）</t>
  </si>
  <si>
    <t>鲁朗镇东巴才村商店建设项目</t>
  </si>
  <si>
    <t>鲁朗镇东巴才村</t>
  </si>
  <si>
    <t>商店200.86㎡、排水沟60m、片式铺装300㎡、总体电气1项。（建筑、装饰、安装）。</t>
  </si>
  <si>
    <t>林芝市巴宜区鲁朗镇东巴才村股份经济合作联合社</t>
  </si>
  <si>
    <t>达瓦次仁、其美、次仁曲珍</t>
  </si>
  <si>
    <t>林芝镇农副产品综合市场项目</t>
  </si>
  <si>
    <t>新建368.12㎡，287.50㎡的大楼各一栋，给排水工程、电气工程、拆除工程等建设内容。</t>
  </si>
  <si>
    <t>林芝镇人民政府</t>
  </si>
  <si>
    <t>镇人民政府</t>
  </si>
  <si>
    <t>百巴扶贫商品房项目</t>
  </si>
  <si>
    <t>百巴镇</t>
  </si>
  <si>
    <t>修建商品房611.72平方米，席间出租屋两栋共357.5平方米，公厕一座32.3平方米，洗车棚一座43.2平方米及其他附属工程。</t>
  </si>
  <si>
    <t>普布次仁</t>
  </si>
  <si>
    <t>更章门巴民族农家乐项目</t>
  </si>
  <si>
    <t>更章乡老排龙</t>
  </si>
  <si>
    <t>在原排龙乡所在地装修升级14栋门巴民居建筑配套设施，建立门巴民族特色村寨，促进全乡贫困群众增收。</t>
  </si>
  <si>
    <t>林芝市巴宜区更章乡人民政府</t>
  </si>
  <si>
    <t>林芝市荣发商贸有限公司</t>
  </si>
  <si>
    <t>乡人民政府</t>
  </si>
  <si>
    <t>米瑞乡民俗旅游接待中心项目</t>
  </si>
  <si>
    <t>米瑞乡人民政府</t>
  </si>
  <si>
    <t>修建接待中心大楼689.46平方米，硬化室外场地767.45平方米，建设洗车场43.2平方米及相应配套设施。</t>
  </si>
  <si>
    <t>林芝市巴宜区米瑞乡人民政府</t>
  </si>
  <si>
    <t>巴宜区米瑞乡宏源酒店</t>
  </si>
  <si>
    <t>米瑞乡玉米饲料加工厂建设项目</t>
  </si>
  <si>
    <t>新建加工车间、仓库793.44平方米、修建办公室及人工住房94.24平方米、公厕31平米，配套围墙341.72米、硬化场地400平方米、购置饲料加工设备一套；</t>
  </si>
  <si>
    <t>林芝天旺农牧产品有限责任公司</t>
  </si>
  <si>
    <t>巴宜区贡布乳业扩建项目</t>
  </si>
  <si>
    <t>投资项目资金，新建利乐生产线及厂房、附属，参与公司经营，在原有基础上实现增资扩股后占股33%，收益作为贫困户补贴。</t>
  </si>
  <si>
    <t>林芝市巴宜区异地扶贫开发商住房项目</t>
  </si>
  <si>
    <t>新建商住楼18089.30㎡，物管用房825.83㎡，道路硬化2140.28㎡，绿化1425.36㎡，停车位540㎡，花岗岩铺装427.14㎡，车行桥2座、垃圾桶7个，假山水池1座、旧围墙粉刷277.36米、新建围墙58.50米及总体给排水电等附属设施。</t>
  </si>
  <si>
    <t>八一镇唐地村低产田改造项目</t>
  </si>
  <si>
    <t>改造低产田610亩，修建机耕道1000m，水渠240m，客土3000m3，网围栏2000m。</t>
  </si>
  <si>
    <t>林芝市巴宜区八一镇唐地村股份经济合作联合社</t>
  </si>
  <si>
    <t>百巴镇增巴村莫巴沟撂荒地复垦建设项目</t>
  </si>
  <si>
    <t>撂荒地914亩地，客土量14万立方，网围栏1500米。</t>
  </si>
  <si>
    <t>巴宜区2016年优质青稞种植项目</t>
  </si>
  <si>
    <t>八一镇巴果统村、林芝镇曲古村、林芝镇立定村
、林芝镇朗欧村
、林芝镇卡斯木村</t>
  </si>
  <si>
    <t>土地整理工程1250亩，机耕道工程1215米，新修农田支渠1477米、通洞3座、分水口35个、排水渠366米，蓄水池2座</t>
  </si>
  <si>
    <t>林芝市巴宜区八一镇巴果绕村股份经济合作联合社，林芝市巴宜区林芝镇曲古村股份经济合作联合社，林芝市巴宜区林芝镇立定村经济联合社，林芝市巴宜区林芝镇朗欧村股份经济合作联合社，林芝市巴宜区林芝镇卡斯木村股份经济合作联合社</t>
  </si>
  <si>
    <t>林芝市巴宜区农业农村局、林芝市巴宜区八一镇人民政府、林芝市巴宜区林芝镇人民政府</t>
  </si>
  <si>
    <t>巴宜区米瑞乡朗乃村优良品种推广项目</t>
  </si>
  <si>
    <t>巴宜区八一镇加乃村妇女荞麦种植项目</t>
  </si>
  <si>
    <t>新建总面积为21.10亩，改良土地21.10亩，包含平整土地，购买回填土；新建708米网围栏；雇佣拖拉机进行拉土作业；购买荞麦种子633斤；购买化肥，总计2.07万元；购买钢制成品大门，总计0.37万元；设
置工程标志牌</t>
  </si>
  <si>
    <t>林芝市巴宜区“三岩”片区易地扶贫搬迁点百巴镇耕地开垦建设项目</t>
  </si>
  <si>
    <t>折巴村土地整治701743.81㎡，伍巴村土地整治223820㎡等建设内容</t>
  </si>
  <si>
    <t>更章乡扎曲村油菜种植项目</t>
  </si>
  <si>
    <t>购买尿素2.8吨，复合化肥5.6吨，种子0.7吨，农耕机械等建设内容</t>
  </si>
  <si>
    <t>更章乡精准扶贫农业观光园油菜种植项目</t>
  </si>
  <si>
    <t>包括平整土地760.00亩及尿素、复合肥、种子等建设内容</t>
  </si>
  <si>
    <t>林芝市巴宜区更章门巴民族乡久巴村股份经济合作联合社、林芝市巴宜区更章门巴民族乡白玛店社区股份经济合作联合社</t>
  </si>
  <si>
    <t>米瑞乡姆多村花田改扩建项目</t>
  </si>
  <si>
    <t>包括新建大门1.00座，入口标识1.00个及花田附属等工程。</t>
  </si>
  <si>
    <t>姆多村有姆多村、姆多组、广久组三个合作社</t>
  </si>
  <si>
    <t>巴宜区特色野菜种植示范项目</t>
  </si>
  <si>
    <t>采购羊肚菌菌种、遮阳网、薄膜以及灌溉系统1套等</t>
  </si>
  <si>
    <t>巴宜区藏猪育肥项目</t>
  </si>
  <si>
    <t>百巴镇真巴村</t>
  </si>
  <si>
    <t>采购饲料等</t>
  </si>
  <si>
    <t>巴宜区八一镇多布村自然村至牧场公路工程</t>
  </si>
  <si>
    <t>建设全长0.584公里，路基宽度4.5米，路面宽度3.5米及附属公路</t>
  </si>
  <si>
    <t>巴宜区“产学研检”蔬菜水果试验基地项目</t>
  </si>
  <si>
    <t>新建大棚2座，改造大棚2座，新建大门1座，以及总平附属工程等建设内容。</t>
  </si>
  <si>
    <t>林芝市巴宜区农业农村局</t>
  </si>
  <si>
    <t>巴宜区农牧“产学研检”综合提升建设项目</t>
  </si>
  <si>
    <t>布久乡仲果村</t>
  </si>
  <si>
    <t>新建巴宜区动物检疫报检综合楼1686.72㎡，共四层建筑，包括报检大厅，办公室，接待室，档案室，监控室，会议室和实验室及休息室，一层建筑面积421.68㎡（包括雨篷，保温材料面积），主要功能为报检大厅、监控室、接待室、公共卫生间；二层建筑面积421.68㎡，功能为办公室；三层建筑面积421.68㎡，功能为会议室、办公室、餐厅、厨房、厕所；四层建筑面积421.68㎡，功能为员工休息室</t>
  </si>
  <si>
    <t>巴宜区大柏树景区提质扩容建设项目-景观提升工程</t>
  </si>
  <si>
    <t>园建工程1.00项，标识牌工程1.00项，安装工程1.00项，园林绿化工程1.00项等建设内容</t>
  </si>
  <si>
    <t>米瑞乡吉定村雅江雪牛养殖项目</t>
  </si>
  <si>
    <t>购置雅江雪牛400头，建设牛圈3000平米，购买饲料及配套相关设施。</t>
  </si>
  <si>
    <t>真巴村产业设施提升改造项目</t>
  </si>
  <si>
    <t>道路硬化300米，购买榨油机、路灯40个、帐篷架子3个、修建围栏等建设内容。</t>
  </si>
  <si>
    <t>百巴镇开朗村综合服务站建设项目</t>
  </si>
  <si>
    <t>修建农机具、汽车等综合服务站100平米及购买相关设备</t>
  </si>
  <si>
    <t>林芝市巴宜区百巴镇开朗村股份经济合作联合社</t>
  </si>
  <si>
    <t>林芝镇卡斯木村奶牛养殖项目</t>
  </si>
  <si>
    <t>新建奶牛棚圈，购买奶牛60头</t>
  </si>
  <si>
    <t>林芝镇卡斯木村10户村民</t>
  </si>
  <si>
    <t>八一镇加定村工布民族手工艺农牧民专业合作社</t>
  </si>
  <si>
    <t>购置民族手工艺加工设备等</t>
  </si>
  <si>
    <t>八一镇工布民族手工艺农牧民专业合作社</t>
  </si>
  <si>
    <t>布久乡仲果村特色项目农牧产品加工营销</t>
  </si>
  <si>
    <t>新建生产加工农牧产品营销点100㎡以及购置机械设备等</t>
  </si>
  <si>
    <t>米瑞乡通麦村藏香猪养殖基地建设</t>
  </si>
  <si>
    <t>购买种猪50头，购置猪仔200头，修建圈舍600㎡及附属设施</t>
  </si>
  <si>
    <t>米瑞乡通麦村希望种养殖合作社</t>
  </si>
  <si>
    <t>百巴镇章巴村藏鸡养殖基地建设</t>
  </si>
  <si>
    <t>新建圈舍200㎡、购买鸡苗2000只以及饲料、自动饮水设备</t>
  </si>
  <si>
    <t>八一镇色定村阿吉林民族手工艺品加工项目</t>
  </si>
  <si>
    <t>新建民族手工艺品加工基地以及附属设施建设</t>
  </si>
  <si>
    <t>林芝镇果若村藏猪养殖基地建设</t>
  </si>
  <si>
    <t>林芝镇果若村</t>
  </si>
  <si>
    <t>购买种猪20头，猪仔200头，新建圈舍400㎡，网围栏1000m，以及附属设施等</t>
  </si>
  <si>
    <t>林芝镇果若村27户村民</t>
  </si>
  <si>
    <t>林芝镇尼池村犏奶牛养殖基地建设</t>
  </si>
  <si>
    <t>新建圈舍300㎡，购买奶牛150头，种牛20头以及饲料等</t>
  </si>
  <si>
    <t>林芝镇尼池村贡培种养殖农牧民专业合作社</t>
  </si>
  <si>
    <t>布久乡仲果村创富农牧民专业合作社优质水果基地建设项目</t>
  </si>
  <si>
    <t>新建500亩优质水果基地，购买苹果树苗20000株</t>
  </si>
  <si>
    <t>布久乡仲果村创富农牧民专业合作社</t>
  </si>
  <si>
    <t>更章门巴民族乡娘萨村藏猪养殖基地建设项目</t>
  </si>
  <si>
    <t>新建圈舍300㎡、新建网围栏1000m、购买种猪20头、购买仔猪200头、购买饲料等</t>
  </si>
  <si>
    <t>更章乡娘萨村8户村民</t>
  </si>
  <si>
    <t>更章乡扎曲村旅游产业项目</t>
  </si>
  <si>
    <t>新建观景台、骡马驿道、改造维修特色民居以及附属设施建设</t>
  </si>
  <si>
    <t>布久乡仲果村荣昌养殖农牧民专业合作社绵羊养殖项目</t>
  </si>
  <si>
    <t>修建羊圈800㎡，购置绵羊500只，种植饲料20亩</t>
  </si>
  <si>
    <t>布久乡仲果村1户村民</t>
  </si>
  <si>
    <t>八一镇尼西村犏奶牛养殖基地项目</t>
  </si>
  <si>
    <t>购买优质母牛40头、种牛2头犏奶牛30头、饲料40吨、新建牛舍200㎡</t>
  </si>
  <si>
    <t>更章门巴民族乡久巴村天麻种植项目</t>
  </si>
  <si>
    <t>新建天麻种植基地12亩以及附属设施建设等</t>
  </si>
  <si>
    <t>更章乡久巴村24户村民</t>
  </si>
  <si>
    <t>米瑞乡吉定村次仁种植养殖农牧民合作社</t>
  </si>
  <si>
    <t>该基地面积800㎡，新建50座猪圈及配套设施，购买种猪、母猪等</t>
  </si>
  <si>
    <t>布久乡仲果村松茸产品加工营销建设项目</t>
  </si>
  <si>
    <t>新建加工房150㎡，成品加工车间及仓库100㎡，购置食品包装封口机1台，食品消毒机器2台，运输车1台机附属设施等</t>
  </si>
  <si>
    <t>八一镇唐地村才旺农牧民种养殖专业合作社藏香猪养殖基地建设</t>
  </si>
  <si>
    <t>购买藏香猪400头，新建猪舍300㎡，围墙3000m以及附属设施等</t>
  </si>
  <si>
    <t>八一镇唐地村13户村民</t>
  </si>
  <si>
    <t>八一镇雪荣村索次农牧民养殖专业合作社藏香猪养殖基地建设项目</t>
  </si>
  <si>
    <t>八一镇雪荣村</t>
  </si>
  <si>
    <t>新建圈舍300㎡、修建网围栏1000m、引进藏香猪200头、购买饲料等</t>
  </si>
  <si>
    <t>八一镇雪荣村1户村民</t>
  </si>
  <si>
    <t>更章门巴民族乡门更仲村木耳种植项目乡</t>
  </si>
  <si>
    <t>更章乡门仲村</t>
  </si>
  <si>
    <t>建钢架温室，购置抽水机、亚马哈发电机、农牧民技术培训等</t>
  </si>
  <si>
    <t>林芝市巴宜区更章门巴民族乡门仲村股份经济合作联合社</t>
  </si>
  <si>
    <t>布久乡仲果村犏牛布养殖基地建设项目</t>
  </si>
  <si>
    <t>建圈舍300㎡、购买犏牛80头、种牛20头、购买饲料等</t>
  </si>
  <si>
    <t>布久乡仲果村木耳布种植加工营销项目</t>
  </si>
  <si>
    <t>建钢架温室种植基地5亩，工厂200㎡、购置包装箱、口箱、杀菌锅等配套设施</t>
  </si>
  <si>
    <t>布久乡仲果村尼次种养殖农牧民专业合作社</t>
  </si>
  <si>
    <t>米瑞乡米娘麦村核桃种植基地</t>
  </si>
  <si>
    <t>米瑞乡米娘麦村</t>
  </si>
  <si>
    <t>建核桃种植基地50亩，购买核桃苗2000棵，架设围栏3000m，修建灌渠2000m</t>
  </si>
  <si>
    <t>百巴镇扎地村林下资源绿色食品加工项目</t>
  </si>
  <si>
    <t>改扩建厂房100㎡、锅炉房20㎡，购置设备以及原材料等</t>
  </si>
  <si>
    <t>百巴镇扎地村1户村民</t>
  </si>
  <si>
    <t>布久乡雪域石锅加工厂</t>
  </si>
  <si>
    <t>布久乡小集镇</t>
  </si>
  <si>
    <t>新建石锅加工基地5000㎡，购置切割机1台，机床2台，运输车辆2辆</t>
  </si>
  <si>
    <t>八一镇巴吉村经济林建设</t>
  </si>
  <si>
    <t>平整土地100亩，新建水渠300m，网围栏800m，购买林木13320株，农家肥60吨</t>
  </si>
  <si>
    <t>八一镇尼西村编奶牛养殖基地项目</t>
  </si>
  <si>
    <t>修建牛舍800㎡，围墙1000m, 种植饲草，购置设备等</t>
  </si>
  <si>
    <t>八一镇尼西村21户村民</t>
  </si>
  <si>
    <t>八一镇公众村光明种养殖专业合作社果树种植项目</t>
  </si>
  <si>
    <t>新建种植基地100亩，购买苹果树苗1000株，水蜜桃树苗500株，核桃树苗500株</t>
  </si>
  <si>
    <t>八一镇唐地村神玉农牧民专业合作社犏牛养殖项目</t>
  </si>
  <si>
    <t>购买优质编奶牛10头、优质牦20头，购买种牛5头，建设生产厂房300平方米</t>
  </si>
  <si>
    <t>八一镇加定村工布民族手工艺合作社八购置藏香加工设备项目</t>
  </si>
  <si>
    <t>购置药材粉碎机1台、烘干机1，新建厂房300平方米，围墙150米。</t>
  </si>
  <si>
    <t>林芝镇尼池村经济林林木种植项目</t>
  </si>
  <si>
    <t>种植核桃、优质水果50亩、购树苗1800株、修建水渠800米</t>
  </si>
  <si>
    <t>布久乡杰麦村生态林果示范园建设项目</t>
  </si>
  <si>
    <t>种植果树350亩，修建围墙2800米，修水渠2500米，挖排沟600米，购买树苗20000棵</t>
  </si>
  <si>
    <t>布久乡杰麦村全村村民</t>
  </si>
  <si>
    <t>八一镇加定村耕地土壤改良建设项目</t>
  </si>
  <si>
    <t>地改良89亩，维修水渠3000米，架设网围栏4000米</t>
  </si>
  <si>
    <t>林芝市巴宜区八一镇公众村加定组经济合作社</t>
  </si>
  <si>
    <t>更章门巴民俗文化旅游村寨建设项目</t>
  </si>
  <si>
    <t>新建民俗房屋35栋、门巴民俗艺厅200平米、观光旅游道5000米、宽1.5米、简易停场400平米、仿木制围栏1500米、门巴特色餐厅200平米等</t>
  </si>
  <si>
    <t>更章乡门仲村36户村民</t>
  </si>
  <si>
    <t>米瑞乡麦娘麦村贡嘎综合养殖专业合作社藏香猪养殖项目</t>
  </si>
  <si>
    <t>米瑞乡麦娘麦
村</t>
  </si>
  <si>
    <t>购买种猪20头，仔猪300头，架设围栏5000米，购买饲料等</t>
  </si>
  <si>
    <t>米瑞乡麦娘麦村18户村民</t>
  </si>
  <si>
    <t>布久乡朵当村农牧民养殖专业合作社编奶牛养殖项目</t>
  </si>
  <si>
    <t>布久乡朵当村</t>
  </si>
  <si>
    <t>购买犏牛80头，架设网围栏2000米</t>
  </si>
  <si>
    <t>布久乡朵当村1户村民</t>
  </si>
  <si>
    <t>八一镇仲莎村祥域种养殖农牧民专业合作社养殖项目</t>
  </si>
  <si>
    <t>八一镇仲莎村</t>
  </si>
  <si>
    <t>购买母猪20头，仔猪170头，修建网围栏400米，购买饲料6万斤，购买编奶20头，购买核桃苗2000株，核桃基地40亩</t>
  </si>
  <si>
    <t>八一镇仲莎村1户村民</t>
  </si>
  <si>
    <t>林芝镇邦纳村古祥编奶牛养殖项目</t>
  </si>
  <si>
    <t>林芝镇邦纳村</t>
  </si>
  <si>
    <t>购买母牛100头，修建网围栏3500米，以及附属设施建设</t>
  </si>
  <si>
    <t>林芝镇帮纳村吉祥犏奶牛农牧民专业合作社</t>
  </si>
  <si>
    <t>林芝镇邦纳村尼多种养殖农牧民专业合作社加工基地建设项目</t>
  </si>
  <si>
    <t>建设600平米水果种植园、300平米乳制品加工厂房，购买制作传统奶产品设备一套、水果苗1万株，制作包装盒3万套、运输设备一辆</t>
  </si>
  <si>
    <t>林芝市巴宜区“三岩”片区易地扶贫搬迁点八一镇、更章乡耕地开垦建设项目</t>
  </si>
  <si>
    <t>八一镇加乃村、更章乡萨嘎村</t>
  </si>
  <si>
    <t>加乃村地整治268314.00平方米、萨嘎村土地整治166285.00平方米等建设内容</t>
  </si>
  <si>
    <t>林芝市巴宜区八一镇加乃村股份经济合作联合社、林芝市巴宜区更章门巴民族乡娘萨村股份经济合作联合社</t>
  </si>
  <si>
    <t>林芝市巴宜区农业农村局、林芝市巴宜区八一镇人民政府、林芝市巴宜区更章乡人民政府</t>
  </si>
  <si>
    <t>巴宜区帮扶产业项目“四个一批分类及五权确权表</t>
  </si>
  <si>
    <t>项目编码</t>
  </si>
  <si>
    <t>乡镇</t>
  </si>
  <si>
    <t>八一镇公众村经济林木建设项目</t>
  </si>
  <si>
    <t>八一镇公众村村民委员会</t>
  </si>
  <si>
    <t>八一镇尼西村村民委员会</t>
  </si>
  <si>
    <t>八一镇永久村村民委员会</t>
  </si>
  <si>
    <r>
      <rPr>
        <sz val="11"/>
        <color theme="1"/>
        <rFont val="仿宋"/>
        <charset val="134"/>
      </rPr>
      <t>原经营方跑路，所有权确定给</t>
    </r>
    <r>
      <rPr>
        <b/>
        <sz val="11"/>
        <color theme="1"/>
        <rFont val="仿宋"/>
        <charset val="134"/>
      </rPr>
      <t>（村集体？）涉及政府拆迁</t>
    </r>
  </si>
  <si>
    <t>林芝市巴宜区八一镇公众村色定、加定组股份经济合作社</t>
  </si>
  <si>
    <r>
      <rPr>
        <sz val="11"/>
        <color theme="1"/>
        <rFont val="仿宋"/>
        <charset val="134"/>
      </rPr>
      <t>原经营方跑路，所有权确定给（</t>
    </r>
    <r>
      <rPr>
        <b/>
        <sz val="11"/>
        <color theme="1"/>
        <rFont val="仿宋"/>
        <charset val="134"/>
      </rPr>
      <t>村集体？）</t>
    </r>
  </si>
  <si>
    <t>(涉及征地拆迁）资产处置需与援藏对接</t>
  </si>
  <si>
    <t>（八一镇永久村、八一镇拉丁嘎村、八一镇巴果绕村、八一镇巴吉村、八一镇多布村、八一镇加乃村、八一镇尼西村、八一镇唐地村、八一镇章麦村）村民委员会</t>
  </si>
  <si>
    <t>（八一镇拉丁嘎、八一镇加当嘎村、八一镇公众村、八一镇巴果绕村、八一镇尼西村、八一镇唐地村、八一镇章麦村）村民委员会</t>
  </si>
  <si>
    <t>八一镇永久村、尼西村村民委员会</t>
  </si>
  <si>
    <t>八一镇加当嘎村村民委员会</t>
  </si>
  <si>
    <t>农牧民专合社（设备已被售卖，用来养猪）</t>
  </si>
  <si>
    <t>八一镇巴吉村村民委员会</t>
  </si>
  <si>
    <t>（八一镇巴果绕村、唐地村）村民委员会</t>
  </si>
  <si>
    <t>八一镇加乃村村民委员会</t>
  </si>
  <si>
    <t>八一镇唐地村村民委员会</t>
  </si>
  <si>
    <t>私人企业，原在永久村目前已经搬迁至经开区</t>
  </si>
  <si>
    <t>政府投资部分确权到行政村集体（做资产评估）</t>
  </si>
  <si>
    <t>林芝玉龙牧云旅游文化有限公司</t>
  </si>
  <si>
    <t>巴宜区八一镇公众村杰布农家旅馆</t>
  </si>
  <si>
    <t>八一镇拉丁嘎唐绕村村民委员会</t>
  </si>
  <si>
    <t>标准化建设1600余亩水果基地，包括水肥一体化，土壤改良增肥，完善配套设施等，项目完成后，预计三年后挂果。</t>
  </si>
  <si>
    <t>（八一镇加乃村、更章乡娘萨村）村民委员会</t>
  </si>
  <si>
    <t>（八一镇加乃村安置点、更章乡娘萨村安置点、百巴镇嘎吉村安置点）村民委员会</t>
  </si>
  <si>
    <r>
      <rPr>
        <sz val="11"/>
        <color rgb="FF000000"/>
        <rFont val="仿宋"/>
        <charset val="134"/>
      </rPr>
      <t>林芝镇大坝村：林芝市巴宜区百巴镇大坝村经济联合社，更章乡更章村：林芝市巴宜区更章门巴民族乡更章村股份经济合作联合社，米瑞乡通麦村：林芝市巴宜区米瑞乡通麦村股份经济合作联合社，米瑞乡色果拉村：林芝市巴宜区米瑞乡色果拉村股份经济合作联合社，</t>
    </r>
    <r>
      <rPr>
        <sz val="11"/>
        <color rgb="FFFF0000"/>
        <rFont val="仿宋"/>
        <charset val="134"/>
      </rPr>
      <t>八一镇加乃村：林芝市巴宜区八一镇加乃村股份经济合作联合社</t>
    </r>
  </si>
  <si>
    <r>
      <rPr>
        <sz val="11"/>
        <color rgb="FF000000"/>
        <rFont val="仿宋"/>
        <charset val="134"/>
      </rPr>
      <t>林芝市巴宜区百巴镇大坝村经济联合社，更章乡更章村：兵杰田园有限公司，米瑞乡通麦村：林芝盛世农业科技有限公司，米瑞乡色果拉村</t>
    </r>
    <r>
      <rPr>
        <sz val="11"/>
        <rFont val="仿宋"/>
        <charset val="134"/>
      </rPr>
      <t>个体户</t>
    </r>
    <r>
      <rPr>
        <sz val="11"/>
        <color rgb="FF000000"/>
        <rFont val="仿宋"/>
        <charset val="134"/>
      </rPr>
      <t>，八一镇加乃村：西藏汇莱农业科技有限公司</t>
    </r>
  </si>
  <si>
    <t>林芝镇大坝村：林芝市巴宜区百巴镇大坝村经济联合社，更章乡更章村：林芝市巴宜区更章门巴民族乡更章村股份经济合作联合社，米瑞乡通麦村：林芝市巴宜区米瑞乡通麦村股份经济合作联合社，米瑞乡色果拉村：林芝市巴宜区米瑞乡色果拉村股份经济合作联合社，八一镇加乃村：林芝市巴宜区八一镇加乃村股份经济合作联合社</t>
  </si>
  <si>
    <t>林芝市巴宜区八一镇公众村（行政村）股份经济合作社</t>
  </si>
  <si>
    <t>西藏仟锦旅游管理有限公司</t>
  </si>
  <si>
    <t>八一镇巴果绕村、林芝镇曲古村、林芝镇立定村
、林芝镇朗欧村
、林芝镇卡斯木村</t>
  </si>
  <si>
    <t>八一镇雪荣村索次农牧民养殖专业合作社藏香猪养殖基
地建设项目</t>
  </si>
  <si>
    <t>八一镇共有项目74个，涉及总资金16131.74万元，其中专项扶贫资金1589.41万元，统筹整合资金6250.18万元，财政衔接资金7898.002万元，援藏资金299.97万元，地方政府债券94.18万元；涉及经营类项目32个，涉及资金9521.27万元，其中巩固一批项目20个涉及资金4716.87万元，升级一批项目3个涉及资金2973.152万元，盘活一批项目1个涉及资金499.93万元，调整一批项目8个涉及资金1331.32万元；</t>
  </si>
  <si>
    <t>百巴镇折巴村村民委员会</t>
  </si>
  <si>
    <t>百巴镇大坝村温室供水项目</t>
  </si>
  <si>
    <t>百巴镇扎地村村民委员会</t>
  </si>
  <si>
    <t>百巴镇连别村村民委员会</t>
  </si>
  <si>
    <t>百巴镇强嘎村村民委员会</t>
  </si>
  <si>
    <t>（百巴镇增巴村、拉格村）村民委员会</t>
  </si>
  <si>
    <t>犏奶牛养殖项目，新建牛舍300平方米（牛舍顶部使用树脂瓦）平整院子200平方米，网围栏500米，犏奶牛30头（1年生长期犏奶牛）、购置送牛奶车子1台。</t>
  </si>
  <si>
    <t>林芝市巴宜区国资委、林芝市巴宜区百巴镇人民政府</t>
  </si>
  <si>
    <t>百巴镇色贡村村民委员会</t>
  </si>
  <si>
    <t>百巴镇开朗村村民委员会</t>
  </si>
  <si>
    <t>百巴镇增巴村、八一镇加乃村、八一镇巴吉村、布久乡嘎玛村、百巴镇嘎吉村、米瑞乡朗乃村、林芝镇娘欧村</t>
  </si>
  <si>
    <t>百巴镇嘎吉村村民委员会</t>
  </si>
  <si>
    <t>（八一镇加乃村、更章乡娘萨村、百巴镇嘎吉村）村民委员会</t>
  </si>
  <si>
    <r>
      <rPr>
        <sz val="11"/>
        <color rgb="FF000000"/>
        <rFont val="仿宋"/>
        <charset val="134"/>
      </rPr>
      <t>折巴村土地整治701743.81㎡，伍巴村土地整治223820㎡等建设内容（</t>
    </r>
    <r>
      <rPr>
        <sz val="11"/>
        <color rgb="FFFF0000"/>
        <rFont val="仿宋"/>
        <charset val="134"/>
      </rPr>
      <t>耕地实际属于嘎吉村）</t>
    </r>
  </si>
  <si>
    <t>百巴镇共有项目62个，涉及总资金23976.84万元，其中专项扶贫资金1372.91万元，统筹整合资金8233.27万元，财政衔接资金14027.97万元，地方政府债券资金342.69万元；涉及经营类项目27个，涉及资金17008.87万元，其中巩固一批项目17个涉及资金10752.06万元，升级一批项目3个涉及资金2159.21万元，盘活一批项目4个涉及资金3931.73万元，调整一批项目3个涉及资金165.87万元；</t>
  </si>
  <si>
    <t>林芝镇立定村25户村、邦纳村13户村、娘欧村22户村民</t>
  </si>
  <si>
    <t>林芝镇立定村村民委员会</t>
  </si>
  <si>
    <t>林芝镇卡斯木村村民委员会、布久乡仲果村村民委员会、米瑞乡米瑞村村民委员会</t>
  </si>
  <si>
    <t>林芝镇帮纳村村民委员会</t>
  </si>
  <si>
    <t>林芝镇真巴村村民委员会、尼池村村民委员会、康扎村、曲古村村民委员会、卡斯木村村民委员会</t>
  </si>
  <si>
    <t>林芝镇康扎村村民委员会</t>
  </si>
  <si>
    <t>林芝镇嘎拉村村民委员会</t>
  </si>
  <si>
    <t>林芝镇卡斯木村村民委员会</t>
  </si>
  <si>
    <r>
      <rPr>
        <sz val="11"/>
        <color rgb="FF000000"/>
        <rFont val="仿宋"/>
        <charset val="134"/>
      </rPr>
      <t>林芝市巴宜区林芝镇真巴村</t>
    </r>
    <r>
      <rPr>
        <b/>
        <sz val="11"/>
        <color rgb="FF000000"/>
        <rFont val="仿宋"/>
        <charset val="134"/>
      </rPr>
      <t>（行政村）</t>
    </r>
    <r>
      <rPr>
        <sz val="11"/>
        <color rgb="FF000000"/>
        <rFont val="仿宋"/>
        <charset val="134"/>
      </rPr>
      <t>股份经济合作社</t>
    </r>
  </si>
  <si>
    <r>
      <rPr>
        <sz val="11"/>
        <color rgb="FF000000"/>
        <rFont val="仿宋"/>
        <charset val="134"/>
      </rPr>
      <t>林芝市巴宜区林芝镇真巴村</t>
    </r>
    <r>
      <rPr>
        <b/>
        <sz val="11"/>
        <color rgb="FF000000"/>
        <rFont val="仿宋"/>
        <charset val="134"/>
      </rPr>
      <t>（行政村</t>
    </r>
    <r>
      <rPr>
        <sz val="11"/>
        <color rgb="FF000000"/>
        <rFont val="仿宋"/>
        <charset val="134"/>
      </rPr>
      <t>）股份经济合作社</t>
    </r>
  </si>
  <si>
    <t>林芝镇达则村村民委员会</t>
  </si>
  <si>
    <t>（更章乡白玛店村、更章乡门仲村、更章乡扎曲村、更章乡更章村、林芝镇邦纳村、林芝镇娘欧村、米瑞乡朗乃村）村民委员</t>
  </si>
  <si>
    <r>
      <rPr>
        <sz val="11"/>
        <color rgb="FF000000"/>
        <rFont val="仿宋"/>
        <charset val="134"/>
      </rPr>
      <t>林芝市巴宜区林芝镇尼池村（</t>
    </r>
    <r>
      <rPr>
        <b/>
        <sz val="11"/>
        <color rgb="FF000000"/>
        <rFont val="仿宋"/>
        <charset val="134"/>
      </rPr>
      <t>行政村）</t>
    </r>
    <r>
      <rPr>
        <sz val="11"/>
        <color rgb="FF000000"/>
        <rFont val="仿宋"/>
        <charset val="134"/>
      </rPr>
      <t>股份经济合作社</t>
    </r>
  </si>
  <si>
    <r>
      <rPr>
        <sz val="11"/>
        <color rgb="FF000000"/>
        <rFont val="仿宋"/>
        <charset val="134"/>
      </rPr>
      <t>林芝市巴宜区林芝镇尼池村</t>
    </r>
    <r>
      <rPr>
        <b/>
        <sz val="11"/>
        <color rgb="FF000000"/>
        <rFont val="仿宋"/>
        <charset val="134"/>
      </rPr>
      <t>（行政村</t>
    </r>
    <r>
      <rPr>
        <sz val="11"/>
        <color rgb="FF000000"/>
        <rFont val="仿宋"/>
        <charset val="134"/>
      </rPr>
      <t>）股份经济合作社</t>
    </r>
  </si>
  <si>
    <r>
      <rPr>
        <sz val="11"/>
        <color rgb="FF000000"/>
        <rFont val="仿宋"/>
        <charset val="134"/>
      </rPr>
      <t>林芝市巴宜区林芝镇真巴村（</t>
    </r>
    <r>
      <rPr>
        <b/>
        <sz val="11"/>
        <color rgb="FF000000"/>
        <rFont val="仿宋"/>
        <charset val="134"/>
      </rPr>
      <t>行政村</t>
    </r>
    <r>
      <rPr>
        <sz val="11"/>
        <color rgb="FF000000"/>
        <rFont val="仿宋"/>
        <charset val="134"/>
      </rPr>
      <t>）份经济合作社</t>
    </r>
  </si>
  <si>
    <t>林芝镇共有项目42个，涉及总资金8324.16万元，其中专项扶贫资金981.27万元，统筹整合资金3802.68万元，财政衔接资金3354.95万元，地方政府债券资金185.26万元，援藏资金0.00万元；涉及经营类项目22个，涉及资金5413.79万元，其中巩固一批项目11个涉及资金3044.27万元，升级一批项目8个涉及资金2245.73万元，盘活一批项目0个涉及资金0.00万元，调整一批项目3个涉及资金123.79万元；（其中项目编码48、247、412号项目涉及多个乡镇资金有重叠）</t>
  </si>
  <si>
    <t>布久乡</t>
  </si>
  <si>
    <t>布久乡麦巴村村民委员会</t>
  </si>
  <si>
    <t>林芝市巴宜区农业农村局、林芝市巴宜区布久乡人民政府</t>
  </si>
  <si>
    <t>布久乡孜热村村民委员会</t>
  </si>
  <si>
    <t>（林芝镇卡斯木村、布久乡仲果村、米瑞乡米瑞村）村民委员会</t>
  </si>
  <si>
    <t>布久乡简切村村民委员会</t>
  </si>
  <si>
    <t>（布久乡仲果村、麦巴村、简切村、仲莎巴村、甲日卡村）村民委员会</t>
  </si>
  <si>
    <t>（布久乡杰麦村、仲果村、朵当村、珠曲登村、简切村、嘎玛村、仲莎巴村）村民委员会</t>
  </si>
  <si>
    <t>布久乡甲日卡村村民委员会</t>
  </si>
  <si>
    <t>（布久乡珠曲登村、简切村）村民委员会</t>
  </si>
  <si>
    <t>布久乡麦巴村4户村民</t>
  </si>
  <si>
    <t>（布久乡杰麦村、孜热村、麦巴村、仲莎巴村、甲日卡村）村民委员会</t>
  </si>
  <si>
    <t>布久乡珠曲登村村民委员会</t>
  </si>
  <si>
    <r>
      <rPr>
        <sz val="11"/>
        <color rgb="FF000000"/>
        <rFont val="仿宋"/>
        <charset val="134"/>
      </rPr>
      <t>林芝市巴宜区布久乡嘎玛村</t>
    </r>
    <r>
      <rPr>
        <b/>
        <sz val="11"/>
        <color rgb="FF000000"/>
        <rFont val="仿宋"/>
        <charset val="134"/>
      </rPr>
      <t>行政村</t>
    </r>
    <r>
      <rPr>
        <sz val="11"/>
        <color rgb="FF000000"/>
        <rFont val="仿宋"/>
        <charset val="134"/>
      </rPr>
      <t>股份经济合作社</t>
    </r>
  </si>
  <si>
    <t>新建生产加工农牧产品营销点1000㎡以及购置机械设备等</t>
  </si>
  <si>
    <t>布久乡共有项目38个，涉及总资金8083.07万元，其中专项扶贫资金1308.35万元，统筹整合资金2791.61万元，财政衔接资金3026.25元，援藏资金956.86万元；涉及经营类项目10个，涉及资金4959.75万元，其中巩固一批项目9个涉及资金4660.44万元，升级一批项目1个涉及资金299.31万元，盘活一批项目0个涉及资金0.00万元，调整一批项目0个涉及资金0.00万元；其中项目编码48、244、247、359号项目涉及多个乡镇资金有重叠）</t>
  </si>
  <si>
    <t>建造4800平方米藏猪养殖基地;购置藏香仔猪1000头,母猪300头,种公猪20头；购置防疫/防病设备一套。</t>
  </si>
  <si>
    <t>米瑞乡麦娘麦村村民委员会</t>
  </si>
  <si>
    <t>色果绕村养殖藏猪225头，修建砖混结构猪舍600平方米，占地面积2500㎡及配套设施；卡斯木村养殖藏猪375头，修建砖混结构猪舍800平方米及配套设施；仲果村养殖藏猪125头，修建砖混结构猪舍400平方米，围墙380米占地面积2000㎡及配套设施；米瑞村养殖藏猪225头，修建到户猪圈650平方米。</t>
  </si>
  <si>
    <t>米瑞乡泽列村村民委员会</t>
  </si>
  <si>
    <t>（米瑞乡增巴村、朗乃村）村民委员会</t>
  </si>
  <si>
    <t>在米瑞乡姆多村、增巴村修建猪舍、管理房配套相关的基础设施。</t>
  </si>
  <si>
    <t>购置水泥87.5吨，购置石子400立方米、购置沙子200立方米。</t>
  </si>
  <si>
    <t>全村33户，每家每户1.5年生长期犏奶牛1头。</t>
  </si>
  <si>
    <t>米瑞乡朗乃村村民委员会</t>
  </si>
  <si>
    <t>第一期500亩、有温室大棚、水果、大田菜。</t>
  </si>
  <si>
    <t>米瑞乡通麦村、色果拉村村民委员会、玉容增村村民委员会</t>
  </si>
  <si>
    <t>林芝市巴宜区米瑞乡姆多村经济联合社、林芝市巴宜区米瑞乡米瑞村股份经济合作社、林芝市巴宜区米瑞乡泽列村经济联合社、林芝市巴宜区米瑞乡增巴村经济联合社</t>
  </si>
  <si>
    <t>米瑞乡嘎萨村村民委员会</t>
  </si>
  <si>
    <t>建设50亩高标准设施蔬菜基地。</t>
  </si>
  <si>
    <t>新修灌溉水渠2,886.78米、拆除原有水渠1758.00米等建设内容。</t>
  </si>
  <si>
    <t>路面工程4058.12平方米。</t>
  </si>
  <si>
    <t>新建巴宜区米瑞乡蔬菜基地扩建项目蔬菜大棚32520.00平方米，内部道路5377.63平方米，集装箱房168.00平方米，拆除原有围栏2844.85米，新建网围栏2215.27米，一体化污水处理1座，场地平整34143.00平方米；新建巴宜区米瑞乡蔬菜基地扩建项目蔬菜大棚38025.00平方米，内部道路3586.48平方米，集装箱房144.00平方米，新建网围958.15米，一体化污水处理1座，场地平整39925.26平方米。</t>
  </si>
  <si>
    <t>米瑞乡米瑞村：林芝市米瑞乡米瑞乡股份经济合作社，米瑞乡玉荣增村：川琦</t>
  </si>
  <si>
    <t>米瑞乡吉定村村民委员会</t>
  </si>
  <si>
    <t>林芝市巴宜区百巴镇大坝村经济联合社，更章乡更章村：兵杰田园有限公司，米瑞乡通麦村：林芝盛世农业科技有限公司，米瑞乡色果拉村个体户，八一镇加乃村：西藏汇莱农业科技有限公司</t>
  </si>
  <si>
    <t>米瑞乡曲尼贡嘎村村民委员会</t>
  </si>
  <si>
    <t>拆除原排水沟1780.00米,新建排水沟1670.00米等建设内容。</t>
  </si>
  <si>
    <t>米瑞乡共有项目64个，涉及总资金11458.41万元，其中专项扶贫资金1688.00万元，统筹整合资金4005.855万元，财政衔接资金5154.09万元，援藏资金170.94万元，地方政府债券439.53万元；涉及经营类项目29个，涉及资金5949.63万元，其中巩固一批项目18个涉及资金2767.88万元，升级一批项目4个涉及资金2814.90万元，盘活一批项目1个涉及资金50.00万元，调整一批项目6个涉及资金316.85万元；其中项目编码5、48、66、244、247、325号项目涉及多个乡镇资金有重叠）</t>
  </si>
  <si>
    <t>更章乡更章村天麻种植项目</t>
  </si>
  <si>
    <t>更章乡扎曲村村民委员会</t>
  </si>
  <si>
    <t>更章乡更章村村民委员会</t>
  </si>
  <si>
    <t>更章乡娘萨村村民委员会</t>
  </si>
  <si>
    <t>更章乡白玛店村村民委员会</t>
  </si>
  <si>
    <t>八一镇加乃村村民委员会、更章乡娘萨村村民委员会</t>
  </si>
  <si>
    <t>帮助巴宜区林芝镇、更章乡群众实施藏鸡到户养殖项目，购买种鸡和饲料以及消毒用品。</t>
  </si>
  <si>
    <t>（更章乡白玛店村、更章乡门仲村、更章乡扎曲村、更章乡更章村、林芝镇邦纳村、林芝镇娘欧村、米瑞乡朗乃村）村民委员会</t>
  </si>
  <si>
    <t>林芝市巴宜区农业农村局、林芝市巴宜区更章乡人民政府、林芝市巴宜区布久乡人民政府</t>
  </si>
  <si>
    <t>更章乡共有项目31个，涉及总资金8859.72万元，其中专项扶贫资金1034.02万元，统筹整合资金3389.91万元，财政衔接资金3735.79万元，援藏资金0.00万元，地方政府债券700万元；涉及经营类项目12个，涉及资金4429.55万元，其中巩固一批项目8个涉及资金3520.53万元，升级一批项目2个涉及资金700.02万元，盘活一批项目0个涉及资金0.00万元，调整一批项目2个涉及资金209.00万元；（其中项目编码244、252、259、325、330、359号项目涉及多个乡镇资金有重叠）</t>
  </si>
  <si>
    <t>鲁朗镇</t>
  </si>
  <si>
    <t>（鲁朗镇东久村、邦纳村，米瑞乡泽列村）村民委员会</t>
  </si>
  <si>
    <t>鲁朗镇扎西岗村村民委员会</t>
  </si>
  <si>
    <t>发展骑射，骑游观景。购置马匹、马具及马厩，射箭场等相关配套设施建设。</t>
  </si>
  <si>
    <t>鲁朗扎西岗村、罗布村</t>
  </si>
  <si>
    <t>（鲁朗扎西岗村、罗布村）村民委员会</t>
  </si>
  <si>
    <t>给市旅游公司</t>
  </si>
  <si>
    <t>购置犏牛犊200头，奶牛犊45头，购置畜牧草种123斤，通过产供销一体化体系解决销售问题。</t>
  </si>
  <si>
    <t>鲁朗镇白木村村民委员会</t>
  </si>
  <si>
    <t>鲁朗镇东久村村民委员会</t>
  </si>
  <si>
    <t>购买犏奶牛76头。</t>
  </si>
  <si>
    <t>鲁朗镇明吉村村民委员会</t>
  </si>
  <si>
    <t>洛木村犏奶牛幼畜养殖项目，70头。</t>
  </si>
  <si>
    <t>鲁朗镇洛木村村民委员会</t>
  </si>
  <si>
    <t>新建茶叶园100亩等相关旅游配套设施。</t>
  </si>
  <si>
    <t>购置犏奶牛400头，购置配套一年量草料1000吨。</t>
  </si>
  <si>
    <t>鲁朗镇巴嘎村村民委员会</t>
  </si>
  <si>
    <t>服装出租屋42.64㎡、射箭长廊130.30㎡、片式铺装592.40㎡、挡土墙工程166.32㎡、排水沟48m、拴马住40m、场地平整1项、标示牌3个、马粪收集池1个（建筑、装饰、安装）。</t>
  </si>
  <si>
    <t>鲁朗镇共有项目34个，涉及总资金8208.61万元，其中专项扶贫资金291万元，统筹整合资金3244.69万元，财政衔接资金4501.72万元，援藏资金0.00万元，地方政府债券171.2万元；涉及经营类项目22个，涉及资金6290.37万元，其中巩固一批项目16个涉及资金3765.14万元，升级一批项目0个涉及资金0.00万元，盘活一批项目4个涉及资金2439.6万元，调整一批项目2个涉及资金85.63万元；（其中项目编码5、260号项目涉及多个乡镇资金有重叠）</t>
  </si>
  <si>
    <t>农业农村局</t>
  </si>
  <si>
    <t>新建巴宜区动物检疫报检综合楼1686.72㎡，共四层建筑，包括报检大厅，办公室，接待室，档案室，监控室，会议室和实验室及休息室，一层建筑面积421.68㎡（包括雨篷，保温材料面积），主要功能为报检大厅、监控室、接待室、公共卫生间；二层建筑面积421.68㎡，功能为办公室；三层建筑面积421.68㎡，功能为会议室、办公室、餐厅、厨房、厕所；四层建筑面积421.68㎡，功能为员工休息室。</t>
  </si>
  <si>
    <t>农业农村局共有项目2个，涉及总资金1300.00万元，其中援藏资金1300.00万元</t>
  </si>
  <si>
    <t>赤董尼玛公司</t>
  </si>
  <si>
    <t>赤董尼玛公司共有1个项目，涉及资金总额170.17万元，其中统筹整合涉农资金170.00万元，为巩固一批</t>
  </si>
  <si>
    <t>雪域公司</t>
  </si>
  <si>
    <t>雪域公司共有项目1个，涉及资金2000万元，资料来源为财政衔接资金(有偿使用资金），为经营类项目，四个一批分类为巩固一批</t>
  </si>
  <si>
    <t>创投公司</t>
  </si>
  <si>
    <t>路工程、卵石步道、混凝土步道、排水沟、植草砖等建设内容。</t>
  </si>
  <si>
    <t>更章产业园</t>
  </si>
  <si>
    <t>新建占地7000平方的信息发布及展销中心，配套完善水肥一体化灌溉系统及相关设施。</t>
  </si>
  <si>
    <t>硬化道路、电气、给排水等。</t>
  </si>
  <si>
    <t>包括新建综合楼171.69平方米，新建监测房12.44 平方米、新建污泥脱水间及加药间173.95 平方米新建设备间513.22平方米、附属等建设内容。</t>
  </si>
  <si>
    <t>创投公司共有项目21个，涉及总资金39716.50万元，其中专项扶贫资金0.00万元，统筹整合资金23014.66万元，财政衔接资金4859.13万元，援藏资金5673.79万元，地方政府债券6168.92万元；涉及经营类项目11个，涉及资金21325.67万元，其中巩固一批项目6个涉及资金14840.65万元，升级一批项目2个涉及资金2835.00万元，盘活一批项目3个涉及资金3650.02万元，调整一批项目0个涉及资金0.00万元；确权的主要问题：145号项目法律判决移交给创投，地点在米瑞乡，158、345、347、464柏树景区创投公司已归还文旅局，328号布久乡说已经给平台公司。</t>
  </si>
  <si>
    <t>巴宜区共有帮扶项目348个，涉及总资金11.15亿元，其中专项扶贫资金0.76亿元，统筹整合资金4.49亿元，财政衔接资金4.26亿万元，援藏资金0.84亿元，地方政府债券0.80亿元；涉及经营类项目156个，涉及资金7.50亿元，其中巩固一批项目100个涉及资金4.83亿元，升级一批项目24个涉及资金1.41亿元，盘活一批项目13个涉及资金1.06亿元，调整一批项目19个涉及资金0.2亿元；</t>
  </si>
  <si>
    <t>、</t>
  </si>
  <si>
    <t xml:space="preserve">    扶持八一镇公众村新建砖混结构加工车间240平方米；新建砖混结构办公区域240平方米；新建砖混结构职工住房60平方米；玫瑰种植70亩，配套相关设施设备包括机耕道、引水管道及配件；新购机械设备18台套。</t>
  </si>
  <si>
    <t>原经营方跑路，所有权确定</t>
  </si>
  <si>
    <t>村有多个经济合作社</t>
  </si>
  <si>
    <t>杰布</t>
  </si>
  <si>
    <t>杰布庄园</t>
  </si>
  <si>
    <t>三岩搬迁项目巴宜区八一镇集中安置点销售中心</t>
  </si>
  <si>
    <t>巴宜区八一镇集中安置点：170万用于培育一家现代综合农产品（果蔬）销售中心，通过生产、加工、包装等标准化建设，通过电商及线下销售，实现四个搬迁点共享使用。</t>
  </si>
  <si>
    <t>林芝市巴宜区八一镇加乃村股份经济合作联合社、林芝市巴宜区鲁朗镇明吉村村民委员会、林芝市巴宜区百巴镇强嘎村股份经济合作联合社、林芝市巴宜区更章门巴民族乡娘萨村股份经济合作联合社</t>
  </si>
  <si>
    <t>八一镇巴吉村旅游产业建设项目</t>
  </si>
  <si>
    <t>结合旅游产业，打造八一镇巴吉村田园综合体600亩，配套相关设施。</t>
  </si>
  <si>
    <t>林芝市巴宜区八一镇加乃村股份经济合作联合社、林芝市巴宜区鲁朗镇明吉村专合社、林芝市巴宜区百巴镇嘎吉村专合社、林芝市巴宜区更章门巴民族乡娘萨村股份经济合作联合社</t>
  </si>
  <si>
    <t>更章乡白玛店村、扎曲村</t>
  </si>
  <si>
    <t>吕建国</t>
  </si>
  <si>
    <t>林芝市巴宜区百巴镇拉格村股份经济合作联合社、林芝市巴宜区百巴镇增巴村股份经济合作联合社</t>
  </si>
  <si>
    <t>林芝市巴宜区百巴镇嘎吉村村民委员会</t>
  </si>
  <si>
    <t>私人企业、村民委员会</t>
  </si>
  <si>
    <t>镇平台公司？</t>
  </si>
  <si>
    <r>
      <rPr>
        <sz val="10"/>
        <color theme="1"/>
        <rFont val="宋体"/>
        <charset val="134"/>
      </rPr>
      <t>修建农机具、汽车等综合服务站</t>
    </r>
    <r>
      <rPr>
        <sz val="10"/>
        <color theme="1"/>
        <rFont val="Times New Roman"/>
        <charset val="134"/>
      </rPr>
      <t>100</t>
    </r>
    <r>
      <rPr>
        <sz val="10"/>
        <color theme="1"/>
        <rFont val="宋体"/>
        <charset val="134"/>
      </rPr>
      <t>平米及购买相关设备</t>
    </r>
  </si>
  <si>
    <t>坚才</t>
  </si>
  <si>
    <r>
      <rPr>
        <sz val="10"/>
        <color theme="1"/>
        <rFont val="宋体"/>
        <charset val="134"/>
      </rPr>
      <t>道路硬化</t>
    </r>
    <r>
      <rPr>
        <sz val="10"/>
        <color theme="1"/>
        <rFont val="Times New Roman"/>
        <charset val="134"/>
      </rPr>
      <t>300</t>
    </r>
    <r>
      <rPr>
        <sz val="10"/>
        <color theme="1"/>
        <rFont val="宋体"/>
        <charset val="134"/>
      </rPr>
      <t>米，购买榨油机、路灯</t>
    </r>
    <r>
      <rPr>
        <sz val="10"/>
        <color theme="1"/>
        <rFont val="Times New Roman"/>
        <charset val="134"/>
      </rPr>
      <t>40</t>
    </r>
    <r>
      <rPr>
        <sz val="10"/>
        <color theme="1"/>
        <rFont val="宋体"/>
        <charset val="134"/>
      </rPr>
      <t>个、帐篷架子</t>
    </r>
    <r>
      <rPr>
        <sz val="10"/>
        <color theme="1"/>
        <rFont val="Times New Roman"/>
        <charset val="134"/>
      </rPr>
      <t>3</t>
    </r>
    <r>
      <rPr>
        <sz val="10"/>
        <color theme="1"/>
        <rFont val="宋体"/>
        <charset val="134"/>
      </rPr>
      <t>个、修建围栏等建设内容。</t>
    </r>
  </si>
  <si>
    <t>八一农牧大学</t>
  </si>
  <si>
    <t>次仁旺堆</t>
  </si>
  <si>
    <t>林芝市巴宜区米瑞乡麦娘麦村仲萨组股份经济合作社</t>
  </si>
  <si>
    <t>林芝市巴宜区米瑞乡姆多村经济联合社、林芝市巴宜区米瑞乡增巴村经济联合社、林芝市巴宜区米瑞乡米瑞村股份经济合作社、林芝市巴宜区米瑞乡泽列村经济联合社</t>
  </si>
  <si>
    <t>林芝市巴宜区米瑞乡姆多村姆多组股份经济合作社、林芝市巴宜区米瑞乡米瑞村股份经济合作社、林芝市巴宜区米瑞乡泽列村经济联合社、林芝市巴宜区百巴镇增巴村股份经济合作联合社</t>
  </si>
  <si>
    <t>铁路公司</t>
  </si>
  <si>
    <r>
      <rPr>
        <sz val="10"/>
        <color indexed="8"/>
        <rFont val="仿宋"/>
        <charset val="134"/>
      </rPr>
      <t>新建车棚12*2.5m3座、管理用房31.57㎡2个。场地平整2项、标示牌3个、植草砖870m</t>
    </r>
    <r>
      <rPr>
        <sz val="10"/>
        <color indexed="8"/>
        <rFont val="宋体"/>
        <charset val="134"/>
      </rPr>
      <t>²</t>
    </r>
    <r>
      <rPr>
        <sz val="10"/>
        <color indexed="8"/>
        <rFont val="仿宋"/>
        <charset val="134"/>
      </rPr>
      <t>、围墙37.2m、排水沟70m、购置单人、多人60辆自行车（建筑、装饰、安装）。</t>
    </r>
  </si>
  <si>
    <r>
      <rPr>
        <sz val="10"/>
        <color indexed="8"/>
        <rFont val="仿宋"/>
        <charset val="134"/>
      </rPr>
      <t>建设53.68m</t>
    </r>
    <r>
      <rPr>
        <sz val="10"/>
        <color indexed="8"/>
        <rFont val="宋体"/>
        <charset val="134"/>
      </rPr>
      <t>²</t>
    </r>
    <r>
      <rPr>
        <sz val="10"/>
        <color indexed="8"/>
        <rFont val="仿宋"/>
        <charset val="134"/>
      </rPr>
      <t>的厂房，总体电气1项，购买烘干机设备（建筑、装饰、安装）。</t>
    </r>
  </si>
  <si>
    <t>镇人民政府、私人企业</t>
  </si>
  <si>
    <t>无专合社</t>
  </si>
  <si>
    <r>
      <rPr>
        <sz val="10"/>
        <color indexed="8"/>
        <rFont val="仿宋"/>
        <charset val="134"/>
      </rPr>
      <t>1.纳麦村骑马射箭场:改造牵马石子步道1300m*3.5m，增加水泥拴马柱15个（柱体150cm*20cm*20cm 水泥标C30）；对原有游客集中区域场地进行道路建设（20m*40m厚度20cm水泥标号C30）。铁丝网16m*7m。2.郎木林村骑马射箭场:对坡地土方回填长24m*6m，对原有40m水槽及石头护栏改造；平整3200㎡停车场，新建30m</t>
    </r>
    <r>
      <rPr>
        <sz val="10"/>
        <color indexed="8"/>
        <rFont val="宋体"/>
        <charset val="134"/>
      </rPr>
      <t>³</t>
    </r>
    <r>
      <rPr>
        <sz val="10"/>
        <color indexed="8"/>
        <rFont val="仿宋"/>
        <charset val="134"/>
      </rPr>
      <t>的蓄水池。</t>
    </r>
  </si>
  <si>
    <r>
      <rPr>
        <sz val="10"/>
        <color indexed="8"/>
        <rFont val="仿宋"/>
        <charset val="134"/>
      </rPr>
      <t>乔木栽植 1919 棵，灌木栽植3752.06 ㎡，花种播种 47375.94㎡,种植土工程 593.67m</t>
    </r>
    <r>
      <rPr>
        <sz val="10"/>
        <color indexed="8"/>
        <rFont val="宋体"/>
        <charset val="134"/>
      </rPr>
      <t>³</t>
    </r>
    <r>
      <rPr>
        <sz val="10"/>
        <color indexed="8"/>
        <rFont val="仿宋"/>
        <charset val="134"/>
      </rPr>
      <t>。</t>
    </r>
  </si>
  <si>
    <t>宇高确定给创投？</t>
  </si>
  <si>
    <t>巴宜区帮扶产业项目八一镇“四个一批分类及五权确权表</t>
  </si>
  <si>
    <t>八一镇共有项目60个，涉及总资金14777.742万元，其中专项扶贫资金1049.41万元，统筹整合资金5530.36万元，财政衔接资金7898.002万元，援藏资金299.97万元；涉及经营类项目29个，涉及资金9401.272万元，其中巩固一批项目18个涉及资金4658.87万元，升级一批项目4个涉及资金3003.152万元，盘活一批项目1个涉及资金499.93万元，调整一批项目6个涉及资金1239.32万元；</t>
  </si>
  <si>
    <t>巴宜区帮扶产业项目百巴镇“四个一批分类及五权确权表</t>
  </si>
  <si>
    <t>219-1</t>
  </si>
  <si>
    <t>219-2</t>
  </si>
  <si>
    <t>百巴镇共有项目58个，涉及总资金23818.784万元，其中专项扶贫资金1214.85万元，统筹整合资金8233.27万元，财政衔接资金14027.97万元，地方政府债券资金342.69万元；涉及经营类项目27个，涉及资金17008.87万元，其中巩固一批项目17个涉及资金10752.06万元，升级一批项目3个涉及资金2159.21万元，盘活一批项目4个涉及资金3931.73万元，调整一批项目3个涉及资金165.87万元；</t>
  </si>
  <si>
    <t>巴宜区帮扶产业项目布久乡“四个一批分类及五权确权表</t>
  </si>
  <si>
    <t>布久乡共有项目28个，涉及总资金7448.07万元，其中专项扶贫资金673.35万元，统筹整合资金2791.61万元，财政衔接资金3026.25元，援藏资金956.86万元；涉及经营类项目10个，涉及资金4959.75万元，其中巩固一批项目9个涉及资金4660.44万元，升级一批项目1个涉及资金299.31万元，盘活一批项目0个涉及资金0.00万元，调整一批项目0个涉及资金0.00万元；其中项目编码48、244、247、359号项目涉及多个乡镇资金有重叠）</t>
  </si>
  <si>
    <t>巴宜区帮扶产业项目创投公司“四个一批分类及五权确权表</t>
  </si>
  <si>
    <t>更章乡共有项目24个，涉及总资金7458.64万元，其中专项扶贫资金519.00万元，统筹整合资金2503.85万元，财政衔接资金3735.79万元，援藏资金0.00万元，地方政府债券700万元；涉及经营类项目12个，涉及资金4429.55万元，其中巩固一批项目8个涉及资金3520.53万元，升级一批项目2个涉及资金700.02万元，盘活一批项目0个涉及资金0.00万元，调整一批项目2个涉及资金209.00万元；（其中项目编码244、252、259、325、330、359号项目涉及多个乡镇资金有重叠）</t>
  </si>
  <si>
    <t>巴宜区帮扶产业项目林芝镇“四个一批分类及五权确权表</t>
  </si>
  <si>
    <t>林芝镇共有项目36个，涉及总资金8060.16万元，其中专项扶贫资金717.27万元，统筹整合资金3802.68万元，财政衔接资金3354.95万元，地方政府债券资金185.26万元，援藏资金0.00万元；涉及经营类项目18个，涉及资金5234.79万元，其中巩固一批项目9个涉及资金2949.27万元，升级一批项目8个涉及资金2245.73万元，盘活一批项目0个涉及资金0.00万元，调整一批项目1个涉及资金39.79万元；（其中项目编码48、247、412号项目涉及多个乡镇资金有重叠）</t>
  </si>
  <si>
    <t>巴宜区帮扶产业项目米瑞乡“四个一批分类及五权确权表</t>
  </si>
  <si>
    <t>米瑞乡共有项目59个，涉及总资金11182.74万元，其中专项扶贫资金1448.00万元，统筹整合资金3970.18万元，财政衔接资金5154.09万元，援藏资金170.94万元，地方政府债券439.53万元；涉及经营类项目27个，涉及资金6065.632万元，其中巩固一批项目17个涉及资金2702.88万元，升级一批项目4个涉及资金2814.90万元，盘活一批项目1个涉及资金50.00万元，调整一批项目5个涉及资金271.85万元；其中项目编码5、48、66、244、247、325号项目涉及多个乡镇资金有重叠）</t>
  </si>
  <si>
    <t>巴宜区帮扶产业项目鲁朗镇“四个一批分类及五权确权表</t>
  </si>
  <si>
    <t>帮扶产业项目权属及经营性项目“四个一批”分类结果表（存在问题清单）</t>
  </si>
  <si>
    <t>巴吉村措木吉林下资源加工厂</t>
  </si>
  <si>
    <t>林芝市巴宜区八一镇加乃村股份经济合作联合社、林芝市巴宜区明吉村村民委员会、林芝市巴宜区百巴镇强嘎村股份经济合作联合社、林芝市巴宜区更章门巴民族乡娘萨村股份经济合作联合社</t>
  </si>
  <si>
    <t>受益主体为四个安置点，确权给四个？鲁朗镇明吉村无集体经济合作社</t>
  </si>
  <si>
    <t>私人企业，且该企业说现在他们运营的项目为他们自己建设，租赁村集体土地，本次四个一批项目已经失败没有了。</t>
  </si>
  <si>
    <t>非帮扶项目权属结果表</t>
  </si>
  <si>
    <t>单位</t>
  </si>
  <si>
    <t>更章门巴民族乡门仲村、扎曲村骡马驿道修护项目</t>
  </si>
  <si>
    <t>更章乡门仲村、更章乡扎曲村</t>
  </si>
  <si>
    <t>非帮扶</t>
  </si>
  <si>
    <t>林芝市巴宜区更章门巴民族乡门仲村股份经济合作联合社、林芝市巴宜区更章门巴民族乡扎曲村股份经济合作联合社</t>
  </si>
  <si>
    <t>林芝县偏远寺庙硬化路</t>
  </si>
  <si>
    <t>林芝县外来务工人员服务中心</t>
  </si>
  <si>
    <t>林芝县百巴镇基础设施建设项目</t>
  </si>
  <si>
    <t>建设项目游客接待中心建筑面300平方米、游客中心配套建筑面积187平方米;镇政府改造主要包括公共卫生间建筑面积 85.20 平方米、拆建围墙 460米和绿化 5300 平方米，沿街打造主要包括拆建屋面面积 4833平方米、新建屋面面积 5567 平方米、外立面装饰面积 3294 平方米、拆建门窗、人行道铺装 28500平方米、拆建围墙 460 米、路灯 68盏和牌坊1座，给排水工程和成品垃圾桶等内容。</t>
  </si>
  <si>
    <t>林芝市巴宜区百巴镇人民政府</t>
  </si>
  <si>
    <t>林芝县大坝村移民迁建安置房工程</t>
  </si>
  <si>
    <t>林芝县五保户集中供养建设项目</t>
  </si>
  <si>
    <t>林芝县乡镇小学幼儿园周转房设施建设</t>
  </si>
  <si>
    <t>新建幼儿园教师周转宿舍建筑面积1960.80平方米( 共 24 套);并修建门卫室及大门,水泵房及消防水池65.09平方米， 围墙546.52米，场地回填 25492.60立方米，道路硬化 2394.04平方米，彩砖铺地 2364.00平方米，塑胶活动场地 2228.90平方米，绿化3905.40平方米，戏水池1座:以及室外给排水、电力等附属工程;购置箱式变压器1台提升机1部、电动伸缩门1座、幼儿园教室储物柜、壁柜18套，食堂设备，太阳能热水器 24 套等设备</t>
  </si>
  <si>
    <t>林芝县村卫生室项目</t>
  </si>
  <si>
    <t>百巴镇章巴村、百巴镇开朗村、百巴镇增巴村、百巴镇百巴村、林芝镇帮纳村、林芝镇康扎村、林芝镇达则村、林芝镇立定村、更章乡门仲村、更章乡扎曲村，八一镇多布村、八一镇加乃村、八一镇尼西村、鲁朗镇洛木村、鲁朗镇白木村、鲁朗镇拉月村、鲁朗镇东久村、米瑞乡泽列村、米瑞乡朗乃村、米瑞乡吉定村、米瑞乡玉荣增村、布久乡加热卡村、布久乡珠曲登村、布久乡孜热村、布久乡杰麦村</t>
  </si>
  <si>
    <t>括新建村级卫生室10个，每个村级卫生室建设面积为 88.2平方米，建设总面积 882 平方米，及相关配套设施等。新建村级卫生室15个，每个村级卫生室建设面积为 88.2平方米，建设总面积1323平方米，及相关配套设施等。</t>
  </si>
  <si>
    <t>林芝县景区基础配套设施项目</t>
  </si>
  <si>
    <t>新建砖混结构牲畜养殖棚1500平方米，其中3米x5米猪舍60座，6米x10米牛舍10座，管理用房104平方米，配套完善围墙和大门，扶持发展藏香猪和奶生养殖。</t>
  </si>
  <si>
    <t>新建91m×36m=3276平方米打麦场。</t>
  </si>
  <si>
    <t>米瑞乡曲尼贡嘎村民房维修</t>
  </si>
  <si>
    <t>村民房维修</t>
  </si>
  <si>
    <t>林芝县更章乡久巴村小康示范村建设项目</t>
  </si>
  <si>
    <t>包括值班室31.84平方米，围墙804.32米，公共厕所 34.72 平方米，车库157.08 平方米，挡墙1051.26 立方米，路缘石111米道路硬化 742.8平方米，大门、标志牌、化粪池、土方工程:总体给排水等建设内容</t>
  </si>
  <si>
    <t>林芝县八一镇拉丁嘎村小康示范村建设项目</t>
  </si>
  <si>
    <t>包括改扩建总面积 2358.29 平方米，新建拉丁、拉娘、唐绕3村打麦场各1座，及部分围墙改造等建设内容。</t>
  </si>
  <si>
    <t>林芝县米瑞乡色果拉村小康示范村建设项目</t>
  </si>
  <si>
    <t>括改扩建总面积628.36平方米，改造围墙2573米，新建人畜分离点628.36平方米等建设内容。</t>
  </si>
  <si>
    <t>林芝县八一镇公众村小康示范村建设项目</t>
  </si>
  <si>
    <t>新建射箭场 47.86 m、打麦场 690.5 m'、休闲架空廊、围墙工程、色定村打麦场、健身器具购置等建设内容。</t>
  </si>
  <si>
    <t>林芝县更章乡扎地村小康示范村建设项目</t>
  </si>
  <si>
    <t>更章乡扎地村</t>
  </si>
  <si>
    <t>改造围墙改建打麦场2座及相关附属设施等建设内容。</t>
  </si>
  <si>
    <t>林芝县林芝镇真巴（嘎拉）村小康示范村建设项目</t>
  </si>
  <si>
    <t>桃花园环线改造、公共厕所、围墙、打麦场、村庄排污、总体水电等建设内容</t>
  </si>
  <si>
    <t>林芝县林芝镇卡斯木村小康示范村建设项目</t>
  </si>
  <si>
    <t>改扩建总面积 714.82 平方米，其中改造围墙170米，改造村公房357.41平方米及配套设施等建设内容</t>
  </si>
  <si>
    <t>易地搬迁项目</t>
  </si>
  <si>
    <t>林芝镇、布久乡、百巴镇、米瑞乡、八一镇、鲁朗镇</t>
  </si>
  <si>
    <t>林芝镇：包括新建民房16户，总建筑面积 1792.53 平方米，其中住宿 1455.35 平方米,伙房及卫生间 337.18平方米等建设内容；布久乡：新建民房14户，总建筑面积1448.01平方米，其中住宿11136.47平方米，伙房及卫生间311.54平方米等建设内容；百巴镇：括新建民房12户，总建筑面积 1205.69 平方米，其中住宿 932.15 平方米伙房及卫生间 273.54平方米等建设内容；米瑞乡：新建民房6户，总建筑面积 439.20平方米，其中住宿 332.04 平方米，伙房及卫生间 107.16 平方米等建设内容；八一镇：新建民房13户，总建筑面积 1216.35 平方米，其中住宿 941.87 平方米,伙房及卫生间 274.48 平方米等建设内容；鲁朗镇：新建民房7户，总建筑面积 576.19 平方米，其中住宿 442.71 平方米,伙房及卫生间133.48平方米等建设内容</t>
  </si>
  <si>
    <t>林芝市巴宜区林芝镇人民政府、林芝市巴宜区布久乡人民政府、林芝市巴宜区米瑞乡人民政府、林芝市巴宜区八一镇人民政府、林芝市巴宜区鲁朗镇人民政府</t>
  </si>
  <si>
    <t>巴宜区2016年农村饮水安全巩固提升工程</t>
  </si>
  <si>
    <t>林芝康扎村、帮纳村，百巴镇拉格村、开朗村、色贡村，八一镇尼西村、加丁嘎村、色果绕村，鲁朗镇东巴才、拉月村、罗布村，更章乡更章村，布久乡珠曲登村、孜热村，米瑞乡姆多村、朗乃村、麦娘麦村</t>
  </si>
  <si>
    <t>改造工程 23 处及更新和新增配套管网 28,26km 等建设内容</t>
  </si>
  <si>
    <t>百巴镇拉格村文化活动中心建设项目</t>
  </si>
  <si>
    <t>新建活动中心354.78 平方米、围墙 43.40米、硬化 200,00 平方米及总体电气、总体给排水等建设内容</t>
  </si>
  <si>
    <t>布久乡麦巴村和仲沙巴村村道硬化工程</t>
  </si>
  <si>
    <t>布久乡麦巴村、仲沙巴村</t>
  </si>
  <si>
    <t>仲沙巴村村道硬化 380.00米、麦巴村村道硬化220.00米
等建设内容</t>
  </si>
  <si>
    <t>林芝市巴宜区布久乡麦巴村股份经济合作联合社、林芝市巴宜区布久乡仲萨巴村股份经济合作联合社</t>
  </si>
  <si>
    <t>巴宜区农村危房改造</t>
  </si>
  <si>
    <t>巴宜区2016年小型农田水利重点县建设项目</t>
  </si>
  <si>
    <t>八一镇、百巴镇、更章乡、布久乡</t>
  </si>
  <si>
    <t>新建取水枢纽8座，取水口10座:修建34条渠道,其中干渠24条，支渠10条、总长69.849km(其中PE管渠道8.394km,钢筋混凝土渠道61.455km);配套渠系建筑物901座</t>
  </si>
  <si>
    <t>林芝市巴宜区八一镇人民政府、林芝市巴宜区百巴镇人民政府、林芝市巴宜区更章乡人民政府、林芝市巴宜区布久乡人民政府</t>
  </si>
  <si>
    <t>更章乡娘鲁村</t>
  </si>
  <si>
    <t>包括维修牧道 2970米及新建27米牧道桥梁等建设内容</t>
  </si>
  <si>
    <t>巴宜区布久乡小康示范镇建设项目</t>
  </si>
  <si>
    <t>林芝市巴宜区布久乡人民政府</t>
  </si>
  <si>
    <t>巴宜区百巴镇连别村小康示范村</t>
  </si>
  <si>
    <t>新建村公房309.94平方米、响箭棚 22 平方米、藏式连廊 67.94 平方米、改造田墙1060米、新建围墙760米、花岗石铺装 298.53 平方米健身器材1套及附属工程等建设内容，</t>
  </si>
  <si>
    <t>巴宜区林芝镇真巴小康示范村</t>
  </si>
  <si>
    <t>包括新建村公房125.79平方米、响箭棚 22 平方米、道路修复 1333.50平方米，人户村道 607.50平方米、改造围墙 2563.40米、花岗石铺装4435平方米及附属工程等建设内容</t>
  </si>
  <si>
    <t>巴宜区布久乡朵当小康示范村</t>
  </si>
  <si>
    <t>包括新建商铺44.46平方米、公厕 60 平方米、景观大门 2座、宣传栏1座、翻新围墙 285.85米、景观围墙 159.25 米、拆除原围墙新建2472.88 米、治理排水沟 20 米、种植万年青 400 棵、路灯44 套、排水沟 728.26 米、雨水沟 131.20 米及总体电气、总体给排水工程等建设内容</t>
  </si>
  <si>
    <t>巴宜区卫生服务中心异地新建项目</t>
  </si>
  <si>
    <t>新建巴宜区人民医院建筑总面积 35091.22 平方米，其中:新建地下室13287.24 平方米(含变压器 SCB10-1600/10/TM:2台，变压器SCB10-400/10/TM:1台;1350KW柴油发电机1台。)、综合楼21248.46平方米(含电梯5层5站:1部。电梯6层6站:1部。电梯7层7站:1部。电梯12层12站:4部。自动扶梯:4部。)、洗衣房 445.28平方米、垃圾房 110.24 平方米;并新建围墙 347.98 米、路面3781.36 平方米、植物绿化6699.34平方米及总体给排水、电等附属工程</t>
  </si>
  <si>
    <t>巴宜区社会福利院职工住房建设项目</t>
  </si>
  <si>
    <t>新增厨房14间(每间 5.59 ㎡ )、新增厕所 2间(每间 2.71 ㎡)、原有厕所改造18 间(每间 2.56 ㎡)、新增框架室内楼梯间 71.61 ㎡、外立面改造原有瓷砖墙面更换为米黄色真石漆560㎡、外墙面砖勒脚增加58.76㎡等建设内容</t>
  </si>
  <si>
    <t>巴宜区民房屋顶改造项目</t>
  </si>
  <si>
    <t>有批复无实施内容、地点，下给巴宜区的</t>
  </si>
  <si>
    <t>巴宜区八一镇多布小康示范村</t>
  </si>
  <si>
    <t>新建村公房336.54平方米、公厕 63.64 平方米、新建观景平台、景观大门两座宣传栏、打麦场、广场透空围墙139.40 米、新建花台 41.64平方米、翻新围墙527.60米、翻新硬化道路 19.19 平方米及总体电气工程等建设内容，</t>
  </si>
  <si>
    <t>巴宜区米瑞乡通麦小康示范村</t>
  </si>
  <si>
    <t>新建两座公厕127.28 平方米、村庄入口标识2座、新建藏式门头 29 套围墙加围翻新 1502.01米、新建围墙样式一 223.76米、围墙拆除重建 683.07 米、树池4个、响箭场 253.59 平方米铺装工程 1289.70 平方米等建设内容</t>
  </si>
  <si>
    <t>百巴、八一、更章、鲁朗人饮设施项目</t>
  </si>
  <si>
    <t>林芝镇康扎村人居环境整治工程</t>
  </si>
  <si>
    <t>包括新建C30水泥砼路面18544.76 平方米，碎石人行道面积 4273.20 平方米，路缘石3418.56 米，电杆拆除及附属等建设内容。</t>
  </si>
  <si>
    <t>巴宜区八一镇尼西村入户道路建设项目</t>
  </si>
  <si>
    <t>新建场地硬化工程6138.27 平方米:</t>
  </si>
  <si>
    <t>巴宜区八一镇多布村恰巴村入户道路硬化</t>
  </si>
  <si>
    <t>场地硬化工程255.88平方米等建设内容。</t>
  </si>
  <si>
    <t>巴宜区人居环境建设项目</t>
  </si>
  <si>
    <t>米瑞乡广久村</t>
  </si>
  <si>
    <t>包括新建五人户牛棚750.00平方米，四人户牛棚120.00平方米等建设内容。(详见附表)</t>
  </si>
  <si>
    <t>林芝市巴宜区米瑞乡姆多村广久组股份经济合作社</t>
  </si>
  <si>
    <t>巴宜区米瑞乡曲尼贡嘎村道路修建</t>
  </si>
  <si>
    <t>新建场地硬化工程4395.82平方米、挖填方及水渠等建设内容</t>
  </si>
  <si>
    <t>包括新建打麦场1座等建设内容。</t>
  </si>
  <si>
    <t>巴宜区百巴镇开朗片人饮工程建设项目</t>
  </si>
  <si>
    <t>包括取水口1座、沉沙池1座重力式无阀滤池1座、清水池1座、管道1项等建设内容</t>
  </si>
  <si>
    <t>巴宜区百巴镇强嘎村修建人饮工程项目</t>
  </si>
  <si>
    <t>包括取水口1座、沉沙池1座、重力式无阀滤池1座、清水池1座、管道1项等建设内容</t>
  </si>
  <si>
    <t>东久村道路吊桥、围栏修建项目</t>
  </si>
  <si>
    <t>包括新建吊桥30米等建设内容。</t>
  </si>
  <si>
    <t>拉月村人畜分离项目</t>
  </si>
  <si>
    <t>包括新建猪舍、大门、维修更换网围栏等建设内容。</t>
  </si>
  <si>
    <t>洛木村人畜分离项目</t>
  </si>
  <si>
    <t>包括新建牛舍、大门、维修更换网围栏等建设内容</t>
  </si>
  <si>
    <t>白木村道路维修</t>
  </si>
  <si>
    <t>鲁朗镇白木才村</t>
  </si>
  <si>
    <t>包括道路维修、路基平整等建设内容</t>
  </si>
  <si>
    <t>林芝市巴宜区鲁朗镇白木村股份经济合作联合社</t>
  </si>
  <si>
    <t>巴宜区三岩搬迁点附属设施项目</t>
  </si>
  <si>
    <t>鲁朗镇明吉村、八一镇加乃村、更章乡娘萨村、百巴镇嘎吉村</t>
  </si>
  <si>
    <t>1.明吉村铺设2KM村庄道路，并配套排水及电力设施。2.加乃村413亩耕地配套灌溉及相关附属设施。3.加乃村按照户均40平方米为15户搬迁群众修建打麦场及相关附属设施。4.娘萨村276亩耕地配套灌溉及相关附属设施。5.嘎吉村按照户均40平方米为88户搬迁群众修建打麦场及相关附属设施。6.嘎吉村用于1064亩耕地配套灌溉及相关附属设施。</t>
  </si>
  <si>
    <t>林芝市巴宜区明吉村村民委员会、林芝市巴宜区八一镇加乃村股份经济合作联合社、林芝市巴宜区更章门巴民族乡娘萨村股份经济合作联合社、林芝市巴宜区百巴镇嘎吉村村民委员会</t>
  </si>
  <si>
    <t>林芝市巴宜区昌都“三岩”片区易地扶贫搬迁点水利配套设施建设项目（灌区部分）</t>
  </si>
  <si>
    <t>DN160聚乙烯PE管2258.91米，取水口1座，300m°钢筋混凝土水池1座，土石方工程等</t>
  </si>
  <si>
    <t>巴宜区八一镇、百巴镇三岩安置点打麦场附属工程建设项目</t>
  </si>
  <si>
    <t>八一镇加乃村、百巴镇嘎吉村</t>
  </si>
  <si>
    <t>八一镇加乃村：新建打麦场622.13平方米:百巴镇嘎吉村：新建打麦场(墙体、地面)，场平士石方 19293.2立方米(含红线外)，硬化路面 1459.28平方米，挡土墙88.2米，素土路面913平方米(含红线外)等工程。</t>
  </si>
  <si>
    <t>巴宜区更章乡更章小康示范村</t>
  </si>
  <si>
    <t>包括新建村公房314.32平方米、响箭棚1座、道路硬化 1671.99 平方米、硬化地面696.25 平方米、树池花池 11座、透水砖铺装工程 305.86 平方米、停车场植草砖 120 平方米、花岗石铺装工程 79.77平方米、旗台等建设内容</t>
  </si>
  <si>
    <t>巴宜区鲁朗镇白木小康示范村</t>
  </si>
  <si>
    <t>巴宜区林芝镇康扎村人居环境整治项目二期工程</t>
  </si>
  <si>
    <t>包括新建C30水泥砼路面18544.76平方米，碎石人行道面积4273.20平方米，路缘石3418.56米，电杆拆除及附属等建设内容。</t>
  </si>
  <si>
    <t>巴宜区百巴镇大坝小康示范村</t>
  </si>
  <si>
    <t>包括新建卫生间518.42平方米、牛棚及附属等建设内容。</t>
  </si>
  <si>
    <t>巴宜区百巴镇百巴小康示范村</t>
  </si>
  <si>
    <t>包括新建卫生间10.40平方米、卫生间改造 380.06平方米、牛棚及附属等建设内容</t>
  </si>
  <si>
    <t>巴宜区更章乡娘萨小康示范村</t>
  </si>
  <si>
    <t>包括新建公厕 35.83平方米、新建 21.76 平方米响箭场2座、新建牛棚1080.00 平方米及附属等建设内容。</t>
  </si>
  <si>
    <t>巴宜区八一镇巴吉玉米小康示范村</t>
  </si>
  <si>
    <t>八一镇巴吉玉米村</t>
  </si>
  <si>
    <t>包括新建公厕 35.83 平方米、新建响箭场 21.76平方米及附属等建设内容</t>
  </si>
  <si>
    <t>巴宜区布久乡嘎玛小康示范村</t>
  </si>
  <si>
    <t>巴宜区米瑞乡米瑞小康示范村</t>
  </si>
  <si>
    <t>米瑞乡米瑞村</t>
  </si>
  <si>
    <t>包括维修改造牛棚1265㎡、砂石道路工程 404.42 ㎡、整村给排水等建设内容。</t>
  </si>
  <si>
    <t>林芝市巴宜区米瑞乡米瑞村股份经济合作社</t>
  </si>
  <si>
    <t>巴宜区鲁朗镇东久小康示范村</t>
  </si>
  <si>
    <t>区鲁朗镇东久</t>
  </si>
  <si>
    <t>包括新建卫生间95.22平方米、响箭场 29.05平方米及附属等建设内容</t>
  </si>
  <si>
    <t>鲁朗镇明吉村防护堤建设项目</t>
  </si>
  <si>
    <t>新建防护堤挡墙长183.50m，排洪渠长 250.34m,含排水箱涵1座长 6.10m,渐变段 6.15m。</t>
  </si>
  <si>
    <t>林芝市巴宜区明吉村村民委员会</t>
  </si>
  <si>
    <t>乡村振兴示范村、重点帮扶村人居环境整治项目</t>
  </si>
  <si>
    <t>白定组、色贡组</t>
  </si>
  <si>
    <t>新建白定组活动广场碎石铺装623.96平方米，活动广场块石铺装689.06平方米，围墙1800.00米，大门23.00套，户内道路硬化510.00平方米:广场坐凳57.00米，杂物棚停车场公共区域884.00平方米，人畜分离工程，路边景观灯48.00杆，道路交通提升工程，拆除工程:新建色贡组村内主干道修缮(沥青路面)2195:73平方米，村内主干道修缮(碎石路面)1056.00平方米，村内支路修缮(拓宽+沥青罩面)2011.25平方米，村内支路新建(沥青路面)706.30平方米,塑胶地面涂装(篮球场)554.00平方米，路边景观灯39.00杆，村庄风貌提升工程，拆除工程及村民自建等建设内容。</t>
  </si>
  <si>
    <t>巴宜区2021年乡村振兴示范村、重点帮扶村庄美化建设项目</t>
  </si>
  <si>
    <t>十三个村雕塑、墙体彩绘。</t>
  </si>
  <si>
    <t>巴宜区2021年乡村振兴重点帮扶村村庄净化建设项目</t>
  </si>
  <si>
    <t>巴宜区2021年乡村振兴重点帮扶村鲁朗镇巴嘎村庄美化建设项目</t>
  </si>
  <si>
    <t>拆除原有屋面5748.14平方米，更换屋面树脂瓦5748.14平方米，封板951.69平方米等建设内容。</t>
  </si>
  <si>
    <t>2021年乡村振兴重点帮扶村开朗村净化工程项目</t>
  </si>
  <si>
    <t>新建厕所 20.00户，总建筑面积为197.6平方米等工程建设内容。</t>
  </si>
  <si>
    <t>林芝市米瑞乡小学素质教育基础设施整体提升建设项目一期</t>
  </si>
  <si>
    <t>新建教工宿舍1472.16m新建办公楼 1173.78 m，新建食堂 733.97 m'等建设内容</t>
  </si>
  <si>
    <t>西藏林芝巴吉巨柏保护工程“一树一档”和本底调查编制项目</t>
  </si>
  <si>
    <t>无资料</t>
  </si>
  <si>
    <t>康扎村巩固提升项目</t>
  </si>
  <si>
    <t>农村供水保障工程2315.00米，农田灌溉水渠提升改造工程2424.00米，牛棚改造2647.55平方米，隔离设施及人行道铺装工程1.00项，村内简易公厕提升改造1.00项，庭院整治工程1.00项，村庄道路工程2580.60平方米等建设内容</t>
  </si>
  <si>
    <t>杰麦村提升巩固项目</t>
  </si>
  <si>
    <t>地块一新建砂卵石路面2460.30平方米，新建361.20米网围栏，新建348.85米牛舍围栏，新建双扇铁丝网(带皮)牛舍大门25.00樘。地块二新建砂卵石路面1619.56平方米，新建463.16米网围栏，新建593.46米牛舍围栏，新建双扇铁丝网(带皮)牛舍大门42.00樘，挡土墙132.00米及附属等建设内容</t>
  </si>
  <si>
    <t>林芝市巴宜区布久乡杰麦村股份经济合作联合社</t>
  </si>
  <si>
    <t>东巴才村人居环境提升项目</t>
  </si>
  <si>
    <t>压印砼路面改造3704.27平方米，入户硬化3657.30平方米，新建盖板沟882.83米，更换水沟盖板54.40米，更换铸铁盖板23.70米，围墙改造1148:.95.米，排污工程1.00项等建设内容</t>
  </si>
  <si>
    <t>尼池村整村推进项目</t>
  </si>
  <si>
    <t>(一)大杂物间53.00栋1632.40平方米，小杂物间20.00栋281.60平方米，活动室56.00平方米；(二)总平附属工程：总平水工程1.00项，总平电工程1.00项，路灯工程1.00项，围墙拆除5623.47平方米，老旧建筑拆除4010.31平方米，原有道路拆除6513.31平方米，主要道路改扩建4538.00平方米，次要道路改扩建1029.00平方米，宅间道路2041.00平方米，新建道路排水沟1613.00米，道路标志1.00项，涵洞工程1.00项，新建院墙(标准样式1)221.99米，新建院墙(标准样式2)1384.77米，改建院墙2511.78米，新建栏杆2320.55米，墙面改造16892.81平方米，更换外窗35.00平方米，埋地式消防水池3.00项，新建挡土墙(1)14.03米，新建挡土墙(2)38.61米，新建边坡1.00项，成品岗亭1.00座，地面停车场道闸系统1.00套，栅栏门16.00个，小垃圾桶14.00组，大垃圾桶2.00组；(三)环境提升工程：铺装1.00项，构筑物1.00项，坐凳1.00项，造型柱头1.00项，墙体1.00项，布品1.00项，植物1.00项，混凝土仿石栏杆1.00项，排水1.00项等建设内容。</t>
  </si>
  <si>
    <t>林芝市巴宜区林芝镇尼池村尼池组股份经济合作社、林芝市巴宜区林芝镇尼池村果若组股份经济合作社</t>
  </si>
  <si>
    <t>嘎拉村整村推进项目</t>
  </si>
  <si>
    <r>
      <rPr>
        <sz val="14"/>
        <color rgb="FF000000"/>
        <rFont val="仿宋"/>
        <charset val="134"/>
      </rPr>
      <t>：(一)村庄内：1、门卫室36.07 m</t>
    </r>
    <r>
      <rPr>
        <sz val="14"/>
        <color rgb="FF000000"/>
        <rFont val="宋体"/>
        <charset val="134"/>
      </rPr>
      <t>²</t>
    </r>
    <r>
      <rPr>
        <sz val="14"/>
        <color rgb="FF000000"/>
        <rFont val="仿宋"/>
        <charset val="134"/>
      </rPr>
      <t>;2、入口节点一项；3、爱国情怀一项；4、室外活动区域一项；5、农业设施构筑物一112.34 m</t>
    </r>
    <r>
      <rPr>
        <sz val="14"/>
        <color rgb="FF000000"/>
        <rFont val="宋体"/>
        <charset val="134"/>
      </rPr>
      <t>²</t>
    </r>
    <r>
      <rPr>
        <sz val="14"/>
        <color rgb="FF000000"/>
        <rFont val="仿宋"/>
        <charset val="134"/>
      </rPr>
      <t>;6、农业设施构筑物二155.25m</t>
    </r>
    <r>
      <rPr>
        <sz val="14"/>
        <color rgb="FF000000"/>
        <rFont val="宋体"/>
        <charset val="134"/>
      </rPr>
      <t>²</t>
    </r>
    <r>
      <rPr>
        <sz val="14"/>
        <color rgb="FF000000"/>
        <rFont val="仿宋"/>
        <charset val="134"/>
      </rPr>
      <t>;7、农业设施构筑物三112.34 m</t>
    </r>
    <r>
      <rPr>
        <sz val="14"/>
        <color rgb="FF000000"/>
        <rFont val="宋体"/>
        <charset val="134"/>
      </rPr>
      <t>²</t>
    </r>
    <r>
      <rPr>
        <sz val="14"/>
        <color rgb="FF000000"/>
        <rFont val="仿宋"/>
        <charset val="134"/>
      </rPr>
      <t>;8、农业设施构筑物四63.76 m</t>
    </r>
    <r>
      <rPr>
        <sz val="14"/>
        <color rgb="FF000000"/>
        <rFont val="宋体"/>
        <charset val="134"/>
      </rPr>
      <t>²</t>
    </r>
    <r>
      <rPr>
        <sz val="14"/>
        <color rgb="FF000000"/>
        <rFont val="仿宋"/>
        <charset val="134"/>
      </rPr>
      <t>;9、农业设施构筑物五63.76m</t>
    </r>
    <r>
      <rPr>
        <sz val="14"/>
        <color rgb="FF000000"/>
        <rFont val="宋体"/>
        <charset val="134"/>
      </rPr>
      <t>²</t>
    </r>
    <r>
      <rPr>
        <sz val="14"/>
        <color rgb="FF000000"/>
        <rFont val="仿宋"/>
        <charset val="134"/>
      </rPr>
      <t>;10、文化供销社改造专项预留一项；11、基建一项；(二)景区内：1、节点1一项；2、大门460.63m</t>
    </r>
    <r>
      <rPr>
        <sz val="14"/>
        <color rgb="FF000000"/>
        <rFont val="宋体"/>
        <charset val="134"/>
      </rPr>
      <t>²</t>
    </r>
    <r>
      <rPr>
        <sz val="14"/>
        <color rgb="FF000000"/>
        <rFont val="仿宋"/>
        <charset val="134"/>
      </rPr>
      <t>;3、表演舞台一项；4、农业配套建筑一112.34m</t>
    </r>
    <r>
      <rPr>
        <sz val="14"/>
        <color rgb="FF000000"/>
        <rFont val="宋体"/>
        <charset val="134"/>
      </rPr>
      <t>²</t>
    </r>
    <r>
      <rPr>
        <sz val="14"/>
        <color rgb="FF000000"/>
        <rFont val="仿宋"/>
        <charset val="134"/>
      </rPr>
      <t>;5、农业配套建筑二155.25m</t>
    </r>
    <r>
      <rPr>
        <sz val="14"/>
        <color rgb="FF000000"/>
        <rFont val="宋体"/>
        <charset val="134"/>
      </rPr>
      <t>²</t>
    </r>
    <r>
      <rPr>
        <sz val="14"/>
        <color rgb="FF000000"/>
        <rFont val="仿宋"/>
        <charset val="134"/>
      </rPr>
      <t>;6、农业配套建筑三155.25m</t>
    </r>
    <r>
      <rPr>
        <sz val="14"/>
        <color rgb="FF000000"/>
        <rFont val="宋体"/>
        <charset val="134"/>
      </rPr>
      <t>²</t>
    </r>
    <r>
      <rPr>
        <sz val="14"/>
        <color rgb="FF000000"/>
        <rFont val="仿宋"/>
        <charset val="134"/>
      </rPr>
      <t>;7、桃园眺望台一项；8、节点一项；9、人行道一项；10、基础设施一项；12、标识标牌一项；13、停车场一项；14、围墙一项；15、嘎拉村种植部分一项；16、嘎拉村水电一项；(三)真巴村：1、改造提升一项；2、种植专项一项；3、水电工程一项；(四)附属工程：1、土石方工程一项；2、给水管网工程一项；3、电气工程等建设内容。(详见附件)三、根据初步设计的工程内容和数量，核定嘎拉村整村推进项目概算总投资2700.00万元，全部为2022年巩固拓展脱贫攻坚成果同乡村振兴有效衔接资金</t>
    </r>
  </si>
  <si>
    <t>公众村整村推进项目</t>
  </si>
  <si>
    <t>八一镇公众村色定组、八一镇公众村公众组、八一镇公众村加定组</t>
  </si>
  <si>
    <t>新建打麦场(1)249.26平方米；打麦场(2)249.26平方米；打麦场(3)249.26平方米；服务中心280.15平方米；公共卫生间99.28平方米；卫生间8.4平方米共2间；大杂物间40平方米共22间；小杂物间36.01平方米；村史馆1项；村民活动区36平方米；二、总平附属工程：院墙拆除1项：老旧建筑拆除3398.04平方米；原有道路拆除7039.26平方米；主要道路改扩建4042平方米；次要道路改扩建771.76平方米；宅间道路1894.06平方米；新建排水沟1655米；道路指示牌1.00项；新建院墙1270.61米；新建栏杆223.34米；墙面改造5456.49平方米；更换外窗1345.22平方米；更换户门12.00樘；更换树脂瓦865.65平方米；新建门头15.00个；立面石材勒脚453.23平方米；修缮翻新门头9.00个；挡土墙立面改造5592.4平方米；总平水工程1.00项；埋地式消防水池1.00个；太阳能路灯1项；场地整理10000.00平方米；小垃圾桶15.00个；大垃圾桶2.00个；加定村道路整改4423.00平方米；色定村道路整改3222.56平方米；总平电气工程1.00项；三、环境提升工程：停车场构筑物1.00项；临国道跌级挡土墙1.00项；环境提升区域A1项；环境提升区域B1项；环境提升区域C1项；环境提升过渡带1.00项；环境提升区域D1项；环境提升区域E一项；10/11入户公共通道铺装，13/14临国道铺装1.00项；14-15入户公共区1.00项；环境提升布品1.00项；公众村宣传栏1.00项；植物1.00项；环境提升水景1.00项等建设内容</t>
  </si>
  <si>
    <t>林芝市巴宜区八一镇公众村色定组经济合作社、林芝市巴宜区八一镇公众村公众组股份经济合作社、林芝市巴宜区八一镇公众村加定组经济合作社</t>
  </si>
  <si>
    <t>“百家基层党建示范点”奖补项目及示范村建设补助项目</t>
  </si>
  <si>
    <t>林芝镇真巴村、布久乡杰麦村、米瑞乡色果拉村、更章门巴民族乡门仲村</t>
  </si>
  <si>
    <t>能力素质提升培训，发展壮大集体经济，农村人居环境整治，小型公益性基础设施建设等</t>
  </si>
  <si>
    <t>林芝市巴宜区林芝镇真巴村真巴组股份经济合作社、林芝市巴宜区林芝镇真巴村嘎拉组股份经济合作社、巴宜区布久乡杰麦村股份经济合作联合社、林芝市巴宜区米瑞乡色果拉村股份经济合作联合社、林芝市巴宜区更章门巴民族乡久巴村股份经济合作联合社、林芝市巴宜区更章门巴民族乡门仲村股份经济合作联合社</t>
  </si>
  <si>
    <t>中共林芝市巴宜区区委党校建设项目一期综合楼建设项目</t>
  </si>
  <si>
    <t>林芝市巴宜区区委党校</t>
  </si>
  <si>
    <t>新建综合楼5589.57平方米，门卫室36.67平方米，附属工程及设备采购等建设内容。</t>
  </si>
  <si>
    <t>百巴镇百巴村人居环境整治项目</t>
  </si>
  <si>
    <t>新建打麦场混凝土硬化1934.47平方米，道路硬化6097.47平方米，公厕43.00平方米，绿化3739.00平方米，大门37.00座，打麦场排水沟195.97米，卵石水渠161.87米，附属水电及庭院整治等工程等建设内容</t>
  </si>
  <si>
    <t>百巴镇强嘎村人居环境整治项目</t>
  </si>
  <si>
    <t>强嘎村新建入户硬化地面50.00平方米，人畜分离道路硬化1290.00平方米，道路破除恢复600.00平方米，垃圾收集站7.00座，以及排污管网、路灯、生态修复、人畜分离场地土石方等工程；索果村新建入户硬化地面770.00平方米，道路硬化1420.00平方米，道路破除恢复200.00平方米，垃圾收集站2.00座以及排污管网、路灯、生态修复等建设内容</t>
  </si>
  <si>
    <t>巴宜区人畜分离补助项目</t>
  </si>
  <si>
    <t>鲁朗镇白木村美丽宜居村项目</t>
  </si>
  <si>
    <t>新建公厕39.16平方米，村公房改造245.82平方米，给水工程1.00项，排水工程1.00项，太阳能路灯19.00盏，沥青路面改造3068.43平方米，混凝土排水沟212.00米，排水沟盖板35.00米，新建旗台1.00座，路面硬化17.21平方米，硬化拆除30.31平方米，新建大门1.00座，水渠破坏及恢复200.00米等建设内容</t>
  </si>
  <si>
    <t>鲁朗镇洛木村美丽宜居村项目</t>
  </si>
  <si>
    <t>新建道路工程1542.66平方米，洛木行政村村内排污主管510.00米、入户支管105.00米，洛木自然村村内排污主管233.00米、入户支40.00米，饮水工程1.00项，洛木行政村新建太阳能路灯15.00盏，洛木自然村新建太阳能路灯8.00盏等建设内容</t>
  </si>
  <si>
    <t>林芝镇卡斯木村美丽宜居村项目</t>
  </si>
  <si>
    <t>包括拆除工程1.00项，道路工程1.00项，给水工程1.00项，排水工程1.00项，电气工程1.00项，新建围墙1206.80米，园林绿化4500.00平方米，雨水排水沟改造180.00米，挡墙改造451.90米等建设内容</t>
  </si>
  <si>
    <t>百巴镇大坝村美丽宜居村项目</t>
  </si>
  <si>
    <t>新建水泥混凝土路面8076.24平方米，太阳能路灯56.00套，给水管道工程，1.00项，污水管道工程，1.00项，附属工程，1.00项，庭院整治98.00户等建设内容</t>
  </si>
  <si>
    <t>鲁朗镇巴嘎村美丽宜居村项目</t>
  </si>
  <si>
    <t>新建索缆管桥工程120.00米、排污工程1.00项，给水工程1.00项，硬化地面470.00平方米，4米高浆砌石挡土墙378.00立方米、无基础围墙工程38.00米，有基础围墙工程6.00米，钢筋混凝土管8.50米等建设内容</t>
  </si>
  <si>
    <t>米瑞乡吉定村美丽宜居村项目</t>
  </si>
  <si>
    <t>新建村公房围墙65.00米，村公房挡土墙259.84立方米，入村道路挡土墙400.00立方米，打麦场硬化1200.00平方米，路灯照明工程50.00盏，排水工程1.00项及村民自建部分等建设内容</t>
  </si>
  <si>
    <t>更章乡白玛店村美丽宜居村项目</t>
  </si>
  <si>
    <t>新建太阳能路灯30.00盏，PE给水管1706.00米，新建30.00立方米蓄水池1.00座，新建50立方米蓄水池1.00座，入户井35.00座，道路硬化9042.00平方米，砂砾石道路731.30平方米，双壁波纹雨水管1758.00米，雨水检查井54.00座，雨水口47.00座，双壁波纹排水管2907.00米，污水检查井92.00座，成品玻璃钢化粪池97.00座，道路破除恢复30.00平方米等建设内容。</t>
  </si>
  <si>
    <t>林芝市巴宜区更章门巴民族乡白玛店社区股份经济合作联合社</t>
  </si>
  <si>
    <t>米瑞乡曲尼贡嘎村美丽宜居村项目</t>
  </si>
  <si>
    <t>新建垃圾分离点6.00座，入户道路2954.17平方米，路面维修2315.09平方米，给水工程1.00项，排污工程1.00项，新建路灯82.00盏，村庄标识石1.00座等建设内容</t>
  </si>
  <si>
    <t>百巴镇拉格村美丽宜居村项目</t>
  </si>
  <si>
    <t>新建打麦场大门11.00个，村庄标志石7.00个，垃圾分类点20.00个，硬化11443.83平方米，排污工程1.00项，水渠改造184.00米，路灯工程100.00盏及村民自建补助工程等建设内容</t>
  </si>
  <si>
    <t>林芝镇帮纳村美丽宜居村项目</t>
  </si>
  <si>
    <t>维修路灯40.00套，新建路灯50.00套，新建道路硬化1010.00平方米，围墙破除恢复1348.20米，新建混凝土排水边沟2655.00米，道路破除恢复1200.00平方米，排污工程1.00项等建设内容</t>
  </si>
  <si>
    <t>林芝镇朗欧村美丽宜居村项目</t>
  </si>
  <si>
    <t>新建电磨坊59.60平方米，杂物间59.60平方米，村级服务室40.57平方米，大门34.00座，景观亭1.00座，围墙工程1857.47米，道路工程7461.90平方米，室外给排水工程1.00项，室外电气工程1.00项等建设内容</t>
  </si>
  <si>
    <t>米瑞乡麦娘麦村美丽宜居村项目</t>
  </si>
  <si>
    <t>新建磨面坊242.00平方米，室外电气工程1.00项，室外给排水工程1.00项，拆除建筑50.63平方米，硬化地面926.78平方米，村内硬化破除修复2061.00平方米，太阳能路灯51.00盏，排污工程1.00项等建设内容</t>
  </si>
  <si>
    <t>八一镇尼西村美丽宜居村项目</t>
  </si>
  <si>
    <t>新建2.00栋打麦场373.18平方米，新建1.00栋打麦场165.95平方米，新建5.00栋打麦场623.35平方米，新建2.00栋打麦场208.06平方米，新建7.00栋打麦场583.73平方米，新建3.00栋垃圾场103.32平方米，以及硬化3075.80平方米、排水沟474.71米、土石方工程1.00项、排污工程1.00项，电气工程1.00项、道路6725.13平方米、引水工程1.00项等建设内容。</t>
  </si>
  <si>
    <t>林芝镇达则村美丽宜居村项目</t>
  </si>
  <si>
    <t>新建打卖场混凝土硬化1934.47平方米，道路硬化6097.47平方米，公厕43.00平方米，绿化3739.00平方米，大门37.00座，打麦场排水沟195.97米，卵石水渠161.87米，附属水电等建设内容</t>
  </si>
  <si>
    <t>米瑞乡嘎萨村美丽宜居村项目</t>
  </si>
  <si>
    <t>路灯维修12.00盏，新建太阳能路灯33.00盏，道路硬化150.00平方米，新建活动场所1767.58平方米，围墙拆除清运1100.00米，道路破除恢复580.00平方米，生态修复工程290.00平方米，新建围栏180.00米，新建大门16.00座，混凝土污水检查井46.00座，混凝土闸阀井4.00座，成品30立方米玻璃钢化粪池4.00套，成品2立方米玻璃钢化粪池30.00套，混凝土支墩32.00座，围墙拆除恢复30.00米，格栅池2.00座，调节池2.00座厌氧池2.00座，沉淀池2.00座及设备购置等建设内容</t>
  </si>
  <si>
    <t>布久乡仲萨巴村美丽宜居村项目</t>
  </si>
  <si>
    <t>布久乡仲萨巴村</t>
  </si>
  <si>
    <t>混凝土路面维修改造6286.20平方米，排水边沟维修改造521.29米，路灯照明工程45.00盏，排污维修改造1.00项等建设内容</t>
  </si>
  <si>
    <t>林芝市巴宜区布久乡仲萨巴村股份经济合作联合社</t>
  </si>
  <si>
    <t>米瑞乡泽列村美丽宜居村项目</t>
  </si>
  <si>
    <t>排水工程1.00项，给水工程1.00项，太阳能路灯66.00盏，新建硬化2262.56平方米，破除现有硬化1997.33平方米，新建水渠342.65米，新建水渠598.48米，新建大门28.00座，景观石1.00项，土石方工程1.00项等建设内容</t>
  </si>
  <si>
    <t>林芝市巴宜区米瑞乡泽列村经济联合社</t>
  </si>
  <si>
    <t>布久乡简切村美丽宜居村项目</t>
  </si>
  <si>
    <t>新建农机用房122.12m²,新建仓库418.08m²,新建厕所7.99m²,新建C30混凝土路面厚20公分面层984 m²等建设内容。</t>
  </si>
  <si>
    <t>林芝市巴宜区鲁朗小学素质教育基础设施提升建设项目（二期）</t>
  </si>
  <si>
    <t>更章乡门仲村“ 乡村振兴示范村” 建设项目</t>
  </si>
  <si>
    <t>包括修复道路239.50平方米，增加入户道路510.10平方米，59.00盏路灯更换，雨水沟修复2201.80米，837.84米围墙增加压顶及粉刷，场地平整800.00立方米等建设内容。</t>
  </si>
  <si>
    <t>八一镇加乃村“ 乡村振兴示范村” 建设项目</t>
  </si>
  <si>
    <t>土地平整97248.00立方米、金属围栏安装2193.00米、机耕道1656.79米等建设内容</t>
  </si>
  <si>
    <t>米瑞乡通麦村“ 乡村振兴示范村” 建设项目</t>
  </si>
  <si>
    <t>包括1、5403.50平方米道路破除与修复；2、32.00套60W LED太阳能型路灯；3、新建水源地到老水源地给水管PE160长度150.00米，一体化净水设备1.00台，设备电缆3*6mm2长1140.00米，土石方工程及其配套设施构筑物；4、HDPE管DN300管长2601.00米，U-PVC排水管De110管长410.00米，污水检查井130.00座，路面破除与恢复16.00平方米，管沟土石方工程等建设内容</t>
  </si>
  <si>
    <t>百巴镇折巴村“ 乡村振兴示范村” 建设项目</t>
  </si>
  <si>
    <t>1、活动中心306.25m²;2、公共厕所39.31 m²;3、室外工程一项；4、休闲区活动板房893.1m²;5、附属工程一项等建设内容。</t>
  </si>
  <si>
    <t>林芝镇立定村“ 乡村振兴示范村” 建设项目</t>
  </si>
  <si>
    <t>包括1、路面硬化工程：人行路面1636平方米，车行路面6637.27平方米；2、交通安全措施：架空道路551.01平方米，架空道路二543.87平方米以及路标1座，人行天桥295.22平方米；防护围栏1030平方米，路灯工程1项，路标工程15座；给排水工程：给水工程1项，排水工程1项；村庄空间建设工程：1、围墙工程1项含牧场栅栏99.3米，门头31座；2、隔断墙工程6座，种植池82.16米；3、打麦场一：604.8平方米，院内附属592.52平方米，大门1座；4、打麦场二：1#屋230.88平方米，2#屋217.18平方米，3#屋256.92平方米，院内附属1456.68平方米，大门1座；5、打麦场三416.06平方米，院内附属水沟84.85米，大门1座；6、牲口棚299.92平方米；7、停车场943.4平方米；8、梯田石墙875.91米；9、村内场地改造一：2011.2平方米；10、村内场地改造二：路面硬化486.17平方米，壁炉1座，矮挡墙一104.5米，矮挡墙二96米；11、村内场地改造三：路面硬化2910.73平方米，隔断墙2座；12、果树及经济作物44426平方米；乡村环卫工程：59.84平方米；设备采购工程1项等建设内容。</t>
  </si>
  <si>
    <t>布久乡仲萨巴村“ 乡村振兴示范村” 建设项目</t>
  </si>
  <si>
    <t>包括新建活动广场181.01平方米，村口景观提升79.50平方米，健身场地193.67平方米，硬化场地453.50平方米，新建围墙127.20米，围墙修复82.40米，移动公厕1.00座，路灯30.00盏及标识标志、大门、水沟、绿化等建设内容。</t>
  </si>
  <si>
    <t>2022年巴宜区牦牛经济杂交利用项目</t>
  </si>
  <si>
    <t>八一镇、更章乡、百巴镇、林芝镇、布久乡、米瑞乡</t>
  </si>
  <si>
    <t>在母牛发情期各村防疫员(配种员)抓住时机，找准目标，实时关注适龄母牛发情情况，并准确鉴定母牛发情情况，确保在发情期及时进行配种。巴宜区兽防站工作人员随时关注，做好技术指导、监督、检查任务落实情况，及时供给液氮、冻精，要求各乡(镇)做好组织协调工作，全力配合区兽防站工作人员，大力村级防疫员(配种员)完成畜种改良工作实施</t>
  </si>
  <si>
    <t>八一镇、更章乡、百巴镇、林芝镇、布久乡、米瑞乡6个乡镇的农户</t>
  </si>
  <si>
    <t>巴宜区新风貌行动项目</t>
  </si>
  <si>
    <t>巴宜区所有乡镇村“两委”</t>
  </si>
  <si>
    <t>村“两委”是推广运用积分制的实施主体。制村落实积分制管理员1名，主要负责积分佐证资料的收记录、公示等工作。同时，要建立村积分审核管理工作小组；要负责村民积分审核等具体工作</t>
  </si>
  <si>
    <t>巴宜区八一镇多布村恰巴自然村至牧场公路新建工程位于巴宜区境内，起点位于林拉公路下穿涵洞口，起点桩号KO+000,终点止于恰巴自然村牧场，终点桩号K0+584.228,全长0.584公里。建设内容主要包括路基土石方，涵洞等工程。全线按四级公路技术标准进行建设，计算行车速度15公里/小时，路基宽度4.5米，路面宽度3.5米，桥涵设计荷载采用公路-II级。</t>
  </si>
  <si>
    <t>巴宜区八一镇加乃村大桥工程</t>
  </si>
  <si>
    <t>巴宜区八一镇加乃村大桥新建工程位于林芝市巴宜区境内，本项目起点顺接多布电站进场水泥路，起点桩号k0+000,终点起点顺接加乃村进场水泥路，终点桩号k0+505.252,项目全长0.505km。建设内容主要包括路基土石方、涵洞等工程。全线按四级公路技术标准进行建设，计算行车速度20公里/小时，一般路基宽度6.5米，路面宽度6米。桥涵设计荷载采用公路-II级</t>
  </si>
  <si>
    <t>巴宜区八一镇巴吉村建材市场项目</t>
  </si>
  <si>
    <t>开发180亩地建设建材市场并设立扶贫基金会</t>
  </si>
  <si>
    <t>林芝市巴宜区八一镇巴吉村玉米组股份经济合作社、林芝市巴宜区八一镇巴吉村巴吉组股份经济合作社</t>
  </si>
  <si>
    <t>巴宜区八一镇永久新区旅游综合服务中心建设项目</t>
  </si>
  <si>
    <t>巴宜区八一镇卡定沟花卉瓜果观光采摘园建设项目</t>
  </si>
  <si>
    <t>八一镇多布村恰巴组</t>
  </si>
  <si>
    <t>在精准扶贫现代农业设施园区内新增200亩土地，种植花卉、养殖冷水鱼（三文鱼、鲶鱼），种植绿化苗木20亩</t>
  </si>
  <si>
    <t>林芝市巴宜区卡丁圣和农业开发有限公司</t>
  </si>
  <si>
    <t>巴宜区布久乡食品加工项目</t>
  </si>
  <si>
    <t>巴宜区米瑞乡姆多村珠吉农家乐建设项目</t>
  </si>
  <si>
    <t>新建一座5亩的农家乐（其中4间客房，1间餐厅，500平方米停车场，响箭场，赛马场）配套相关设施</t>
  </si>
  <si>
    <t>米瑞乡姆多村珠吉农家乐农牧民专业合作社</t>
  </si>
  <si>
    <t>巴宜区鲁朗镇拉月村幄乐仓藏家宴装修扩建项目</t>
  </si>
  <si>
    <t>在原有500㎡的基础上扩建200㎡，购置配套设施设备，发展民族特餐饮</t>
  </si>
  <si>
    <t>拉月村幄乐仓藏家宴装农牧民专业合作社</t>
  </si>
  <si>
    <t>巴宜区百巴镇章巴村农家乐扩建项目</t>
  </si>
  <si>
    <t>新建2000平方米，土特产展示厅500平米，配套1000平，道路硬化1000米，8间展厅配套设施，客房40间。</t>
  </si>
  <si>
    <t>章巴村农家乐农牧民专业合作社</t>
  </si>
  <si>
    <t>巴宜区米瑞乡姆多村优质奶牛养殖项目</t>
  </si>
  <si>
    <t>巴宜区林芝镇南江农牧科技发展有限公司养鸡场扩建项目</t>
  </si>
  <si>
    <t>林芝镇曲古村</t>
  </si>
  <si>
    <t>建设藏鸡养殖场，配套建材设施，园区绿化及基础设施</t>
  </si>
  <si>
    <t>林芝镇南江农牧科技发展有限公司</t>
  </si>
  <si>
    <t>巴宜区八一镇锦铂现代物流园建设项目</t>
  </si>
  <si>
    <t>八一镇巴吉村玉米组</t>
  </si>
  <si>
    <t>新建大型停车场，汽车维修中心、建材中心、装卸棚、食堂、垃圾收集点、泵房等</t>
  </si>
  <si>
    <t>巴宜区八一镇建筑构件产业园</t>
  </si>
  <si>
    <t>建设占地面积1800亩的建筑材料工业园区，配套水、电、绿化等基本设施及生活园区。</t>
  </si>
  <si>
    <t>巴宜区八一镇巴吉村宏鑫商砼扩建项目</t>
  </si>
  <si>
    <t>购买搅拌车2台，挖掘机1台，货车2台，修建一座800平米的生产线</t>
  </si>
  <si>
    <t>巴吉村宏鑫商砼有限公司</t>
  </si>
  <si>
    <t xml:space="preserve"> </t>
  </si>
  <si>
    <t>附件3</t>
  </si>
  <si>
    <t>西藏自治区工布江达县帮扶产业项目总台账</t>
  </si>
  <si>
    <t>项目
编号</t>
  </si>
  <si>
    <t>项目
地市</t>
  </si>
  <si>
    <t>项目
县区</t>
  </si>
  <si>
    <t>项目申报主体</t>
  </si>
  <si>
    <t>实际投资（万元）</t>
  </si>
  <si>
    <t>项目所属产业分类</t>
  </si>
  <si>
    <t>产业“四个一批”分类</t>
  </si>
  <si>
    <t>项目运营情况</t>
  </si>
  <si>
    <t>项目运营模式</t>
  </si>
  <si>
    <t>项目经营主体</t>
  </si>
  <si>
    <t>项目联农带农协议签订情况</t>
  </si>
  <si>
    <t>项目联农带农协议签订时间</t>
  </si>
  <si>
    <t>项目联农带农协议签订年限</t>
  </si>
  <si>
    <t>项目联农带农协议主要内容</t>
  </si>
  <si>
    <t>项目累计分红金额
（元）</t>
  </si>
  <si>
    <t>项目累计带动就业人数
（人）</t>
  </si>
  <si>
    <t>项目归口行业单位名称</t>
  </si>
  <si>
    <t>政策性资金
（同表2政策性资金合计数）</t>
  </si>
  <si>
    <t>其他渠道资金
（如企业自筹、信贷资金等非政策性资金，同表2）</t>
  </si>
  <si>
    <t>经营主体类别</t>
  </si>
  <si>
    <t>名称</t>
  </si>
  <si>
    <t>资料拍摄情况</t>
  </si>
  <si>
    <t>人员</t>
  </si>
  <si>
    <t>有无结（决）算</t>
  </si>
  <si>
    <t>盘点表情况</t>
  </si>
  <si>
    <t>项目是否有资料</t>
  </si>
  <si>
    <t>项目资料是否齐全</t>
  </si>
  <si>
    <t>根据现有资料是否能做出盘点表</t>
  </si>
  <si>
    <t>是否能核实出项目实际总投资</t>
  </si>
  <si>
    <t>项目做出资产盘点表还需要哪些资料</t>
  </si>
  <si>
    <t>填表说明：根据指南编码规则编号</t>
  </si>
  <si>
    <t>以项目批复中对应内容为准</t>
  </si>
  <si>
    <t>以项目批复中项目实施地点为准，例：XX乡（镇）XX 村（居）</t>
  </si>
  <si>
    <t>以项目竣工决算中项目主要建设内容为准</t>
  </si>
  <si>
    <t>与表2数据一致
（保留小数点后面2位）</t>
  </si>
  <si>
    <t>在“经营类、公益类、到户类“中选择</t>
  </si>
  <si>
    <t>在“青稞、小麦、饲料、牦牛、乳、羊、猪、鸡、蜂、鱼虾、藏药、茶、葡萄、苹果、猕猴桃、设施农业、乡村旅游、商贸流通、其他”中选择</t>
  </si>
  <si>
    <t>在“巩固、升级、盘活、调整”中选择</t>
  </si>
  <si>
    <t>在“巩固、升级、盘活、调整”中选择，仅经营类项目填写</t>
  </si>
  <si>
    <t>根据实际情况填写“是/否”</t>
  </si>
  <si>
    <t>在“自主运营、合作运营、委托运营“中选择</t>
  </si>
  <si>
    <t>在“农村集体经济组织、农牧民专业合作社、农户、国企、私企、个体工商户、其他”中选择</t>
  </si>
  <si>
    <t>例：2022.09</t>
  </si>
  <si>
    <t>例：10年</t>
  </si>
  <si>
    <t>例：该项目带动建档立卡群众不低于23户79人增收，分红金额不低于500元/人/年</t>
  </si>
  <si>
    <t>以项目实施内容对应行业单位为准</t>
  </si>
  <si>
    <t>540421201316001</t>
  </si>
  <si>
    <t>林芝市</t>
  </si>
  <si>
    <t>工布江达县</t>
  </si>
  <si>
    <t>工布江达镇帕朗萨村灌溉水渠项目</t>
  </si>
  <si>
    <t>工布江达县扶贫办</t>
  </si>
  <si>
    <t>工布江达镇帕朗萨村</t>
  </si>
  <si>
    <t>新建PE管道2700米，管道外径160毫米压强0.8PMa,取水枢利纽一座，蓄水池一座(长4Mx宽2M x深2M封闭式蓄水池一座，其同时具备拦污栅、冲砂闸),三通何阀一套。</t>
  </si>
  <si>
    <t>公益性</t>
  </si>
  <si>
    <t>设施农业</t>
  </si>
  <si>
    <t>540421201305002</t>
  </si>
  <si>
    <t>仲莎乡、娘浦乡低收入奶牛养殖项目</t>
  </si>
  <si>
    <t>仲莎乡、娘浦乡</t>
  </si>
  <si>
    <t>购买犏奶牛132头，种托牛20头，黄牛90头。</t>
  </si>
  <si>
    <t>经营性</t>
  </si>
  <si>
    <t>乳</t>
  </si>
  <si>
    <t>540421201316003</t>
  </si>
  <si>
    <t>巴河镇堆果村低产田改造</t>
  </si>
  <si>
    <t>娘浦乡堆果村</t>
  </si>
  <si>
    <t>实施低产田改造613亩，其中：平整土地418亩，客土改良195亩</t>
  </si>
  <si>
    <t>540421201318004</t>
  </si>
  <si>
    <t>巴河镇秀巴村农家乐</t>
  </si>
  <si>
    <t>巴河镇秀巴村</t>
  </si>
  <si>
    <t>发展10户农家乐，并购置商品展台及床铺被褥等旅游相关设施</t>
  </si>
  <si>
    <t>商贸流通</t>
  </si>
  <si>
    <t>540421201316005</t>
  </si>
  <si>
    <t>朱拉乡扎热村低产田改造</t>
  </si>
  <si>
    <t>朱拉乡扎热村</t>
  </si>
  <si>
    <t>实施低产田改造680亩，其中：平整土地445亩，客土改良235亩</t>
  </si>
  <si>
    <t>540421201316006</t>
  </si>
  <si>
    <t>错高乡结巴村贫困户蔬菜温室建设项目</t>
  </si>
  <si>
    <t>错高乡结巴村</t>
  </si>
  <si>
    <t>新建三面墙塑料大棚温室10座，每座温室面积350平方米，温室结构为混凝土钢架结构</t>
  </si>
  <si>
    <t>540421201316007</t>
  </si>
  <si>
    <t>娘浦乡尼木纳村低产田改造</t>
  </si>
  <si>
    <t>娘浦乡尼木纳村</t>
  </si>
  <si>
    <t>实施低产田改造420亩，其中：客土改良230亩，平整土地420亩。</t>
  </si>
  <si>
    <t>540421201317008</t>
  </si>
  <si>
    <t>工布江达镇达帕萨村农家乐</t>
  </si>
  <si>
    <t>工布江达镇达帕萨村</t>
  </si>
  <si>
    <t>新建砖混结构房屋240m2,围墙300米，包间400m2,,厕所20m2,及配套住宿设施好，配套附属设施等。包括培训经费3万元。</t>
  </si>
  <si>
    <t>乡村旅游</t>
  </si>
  <si>
    <t>是</t>
  </si>
  <si>
    <t>农村集体经济组织</t>
  </si>
  <si>
    <t>工布江达镇达帕萨村村民委员会</t>
  </si>
  <si>
    <t>540421201319009</t>
  </si>
  <si>
    <t>娘蒲乡岗朗村粮食加工房</t>
  </si>
  <si>
    <t>娘蒲乡岗朗村</t>
  </si>
  <si>
    <t>修建加工房及仓库45平方米，购置加工设备及附属设施。</t>
  </si>
  <si>
    <t>其他</t>
  </si>
  <si>
    <t>540421201316010</t>
  </si>
  <si>
    <t>巴河镇雪卡村低产田改造项自</t>
  </si>
  <si>
    <t>巴河镇雪卡村</t>
  </si>
  <si>
    <t>低产四改造420亩：共中：土地平整土地220亩、客土改良200亩。新建铁丝网围栏2000米，修建十渠等。</t>
  </si>
  <si>
    <t>540421201316011</t>
  </si>
  <si>
    <t>巴河镇堆果村农田灌溉项目</t>
  </si>
  <si>
    <t>巴河镇堆果村</t>
  </si>
  <si>
    <t>新建水3100米，交叉建筑物11座，分水口36座。</t>
  </si>
  <si>
    <t>540421201316012</t>
  </si>
  <si>
    <t>金达镇支部自然村农田灌溉项目</t>
  </si>
  <si>
    <t>金达镇德村</t>
  </si>
  <si>
    <t>新建水1542米，开敞式进水口一座(无闸门),交叉建筑物11座，便民用水池一座，分水口36座。</t>
  </si>
  <si>
    <t>540421201318013</t>
  </si>
  <si>
    <t>金达镇支部自然村修建便民商店</t>
  </si>
  <si>
    <t>修建便民商店80平方米(石木结构)。</t>
  </si>
  <si>
    <t>540421201316014</t>
  </si>
  <si>
    <t>色江娘村温室项目</t>
  </si>
  <si>
    <t>金达镇色江娘
村</t>
  </si>
  <si>
    <t>新建12座温室，规格为15mx6.5m,结构为单拱三面砖墙。</t>
  </si>
  <si>
    <t>540421201319015</t>
  </si>
  <si>
    <t>娘蒲乡朝朗村波瓦、波那牧场道路建设</t>
  </si>
  <si>
    <t>娘蒲乡朝朗村</t>
  </si>
  <si>
    <t>新修牧场转场道路16.8公里，宽3.5米，大小涵洞34处，其中宽0.6涵洞17座，1米涵洞11座，1.5米涵洞2座，2米涵洞4座。</t>
  </si>
  <si>
    <t>540421201319016</t>
  </si>
  <si>
    <t>娘蒲乡朝朗村采石养路队建设项目</t>
  </si>
  <si>
    <t>购置福田雷沃FR150型挖掘机1台，浙江五环机械厂W2.85、5型空压机、手提式油钻6套，矿山安全设备配件、钢钎、大锤等30套，胶轮手推车20辆。</t>
  </si>
  <si>
    <t>540421201304017</t>
  </si>
  <si>
    <t>娘蒲乡朝朗村种牦牛引进试点项目</t>
  </si>
  <si>
    <t>为朝朗村11户63人引进种牦牛20头，沟汰现有全部种牛，户均1-2头。</t>
  </si>
  <si>
    <t>牦牛</t>
  </si>
  <si>
    <t>540421201305018</t>
  </si>
  <si>
    <t>加兴乡西朗村犏奶牛养殖项自</t>
  </si>
  <si>
    <t>加兴乡西朗村</t>
  </si>
  <si>
    <t>发展犏奶牛养殖户34户，购置犏奶牛45头。</t>
  </si>
  <si>
    <t>540421201318019</t>
  </si>
  <si>
    <t>娘蒲乡农畜产品展销店</t>
  </si>
  <si>
    <t>工布江达县县城</t>
  </si>
  <si>
    <t>砖混结构126.14平方米的房屋建设(含装修和设备及办公设施。</t>
  </si>
  <si>
    <t>540421201319020</t>
  </si>
  <si>
    <t>娘蒲乡同吉村采石队项目</t>
  </si>
  <si>
    <t>娘蒲乡同吉村</t>
  </si>
  <si>
    <t>购置柴油发电机6台，空压机6台，搭建简易工棚30平米。</t>
  </si>
  <si>
    <t>540421201319021</t>
  </si>
  <si>
    <t>娘蒲乡尼木纳村采石队项目</t>
  </si>
  <si>
    <t>娘蒲乡尼木纳
村</t>
  </si>
  <si>
    <t>购买空压机10套、矿山安全设备配件、钢钎、大锤等40套，胶轮手推架子车30辆。</t>
  </si>
  <si>
    <t>540421201316022</t>
  </si>
  <si>
    <t>朱拉乡波村低产田改造项目</t>
  </si>
  <si>
    <t>朱拉乡波村</t>
  </si>
  <si>
    <t>低产田改造870亩：其中：土地平整土地260亩、客土改良610亩。维修进水口1座</t>
  </si>
  <si>
    <t>540421201318023</t>
  </si>
  <si>
    <t>娘蒲乡尼木纳村扶贫综合服务楼建设项目</t>
  </si>
  <si>
    <t>新建经营用房、大门、厕所共442平方米及简装修，院子硬化723平米。</t>
  </si>
  <si>
    <t>540421201305024</t>
  </si>
  <si>
    <t>朱拉乡扎热村低收入户犏奶牛养殖项目</t>
  </si>
  <si>
    <t>购买犏奶牛45头。</t>
  </si>
  <si>
    <t>540421201316025</t>
  </si>
  <si>
    <t>工布江达镇低收入户温室和庭院经济项目</t>
  </si>
  <si>
    <t>工布江达
镇7个村</t>
  </si>
  <si>
    <t>新建温室29座(规格：长15米*8米),购买果树(苹果、桃树、核桃等)435株。</t>
  </si>
  <si>
    <t>540421201316026</t>
  </si>
  <si>
    <t>错高乡罗池村低产田改造项目</t>
  </si>
  <si>
    <t>错高乡罗池村</t>
  </si>
  <si>
    <t>低产田改造740亩：其中：土地平整土地420亩、客土改良320亩。</t>
  </si>
  <si>
    <t>540421201316027</t>
  </si>
  <si>
    <t>加乡村中低产田改造项目</t>
  </si>
  <si>
    <t>加兴乡加兴村</t>
  </si>
  <si>
    <t>中低产田改造650亩。其中：平整土地450亩，客土改良200亩，购买良种5万元，网围栏6000米。</t>
  </si>
  <si>
    <t>540421201304028</t>
  </si>
  <si>
    <t>娘蒲乡吴朗村草场围栏项目</t>
  </si>
  <si>
    <t>娘蒲乡吴朗村</t>
  </si>
  <si>
    <t>在吴朗村四个村新建草场围栏，总长度24000米。</t>
  </si>
  <si>
    <t>540421201316029</t>
  </si>
  <si>
    <t>娘蒲乡尼木纳村温室项目</t>
  </si>
  <si>
    <t>娘蒲乡尼木纳村</t>
  </si>
  <si>
    <t>新建砖混结构温室5栋，25米*8米，每栋200平方。</t>
  </si>
  <si>
    <t>540421201316030</t>
  </si>
  <si>
    <t>巴河镇低收入户温室</t>
  </si>
  <si>
    <t>巴河镇全镇10个行政村</t>
  </si>
  <si>
    <t>新建45座温室，长15米*宽8米，三面砖墙，采用PE管道1470米来灌溉。</t>
  </si>
  <si>
    <t>540421201318031</t>
  </si>
  <si>
    <t>工布江达镇扎西哲布村农家乐改建项目</t>
  </si>
  <si>
    <t>工布江达镇扎西哲布村</t>
  </si>
  <si>
    <t>房屋改造300平方米，场地美化600平方米，庭院帐篷4顶，蔬式木床10张、藏式桌子10张，椅子16 把，床上用品10套，电视机5台，饮具4套餐具 20 套、娱乐选者</t>
  </si>
  <si>
    <t>540421201417032</t>
  </si>
  <si>
    <t>工布江达镇娘当村农家乐项目</t>
  </si>
  <si>
    <t>工布江达镇娘当村</t>
  </si>
  <si>
    <t>540421201419033</t>
  </si>
  <si>
    <t>朱拉乡波立村松茸加工厂</t>
  </si>
  <si>
    <t>朱拉乡波立村</t>
  </si>
  <si>
    <t>540421201416034</t>
  </si>
  <si>
    <t>朱拉乡吉木雄村低产田改造项目</t>
  </si>
  <si>
    <t>朱拉乡吉木雄村</t>
  </si>
  <si>
    <t>540421201404035</t>
  </si>
  <si>
    <t>娘浦乡超朗村牦牛短期育肥综合项目</t>
  </si>
  <si>
    <t>娘浦乡超朗村</t>
  </si>
  <si>
    <t>540421201404036</t>
  </si>
  <si>
    <t>娘浦乡吴朗村牧场道路建设</t>
  </si>
  <si>
    <t>娘浦乡吴朗村</t>
  </si>
  <si>
    <t>540421201419037</t>
  </si>
  <si>
    <t>金达镇德村水磨糌粑加工厂</t>
  </si>
  <si>
    <t>新建两座砖混结构水磨房，砼引水渠各25米，闸门4座</t>
  </si>
  <si>
    <t>540421201404038</t>
  </si>
  <si>
    <t>金达镇德村牲畜暖圈项目</t>
  </si>
  <si>
    <t>新建暖圈23座，改造暖圈36座，每座55-75平方米。</t>
  </si>
  <si>
    <t>有</t>
  </si>
  <si>
    <t>540421201419039</t>
  </si>
  <si>
    <t>扶贫发展资金县级配套</t>
  </si>
  <si>
    <t/>
  </si>
  <si>
    <t>540421201419040</t>
  </si>
  <si>
    <t>第一批财政扶贫以工代赈资金</t>
  </si>
  <si>
    <t>540421201419041</t>
  </si>
  <si>
    <t>第四批财政扶贫发展资金</t>
  </si>
  <si>
    <t>540421201417042</t>
  </si>
  <si>
    <t>仲莎乡宾久村农家乐建设项目</t>
  </si>
  <si>
    <t>仲莎乡宾久村</t>
  </si>
  <si>
    <t>项目发展30户农家乐，并购置餐桌、椅子每户2套，床每户2套，商品展台
15个、床铺被褥60套、户均灶台、太阳能热水器、餐具等旅游相关设施。</t>
  </si>
  <si>
    <t>540421201408043</t>
  </si>
  <si>
    <t>错高乡木巴村藏鸡养殖及配套设施建设项目</t>
  </si>
  <si>
    <t>错高乡木巴村</t>
  </si>
  <si>
    <t>项目修建鸡舍200㎡、仓库及值班房30㎡，活动场2100㎡，架设网围栏1000m,配套完善相应设施以及加强疫病防治措施。购置鸡苗10000只，按公母3:7的比例从八一镇农牧局购买。</t>
  </si>
  <si>
    <t>鸡</t>
  </si>
  <si>
    <t>540421201417044</t>
  </si>
  <si>
    <t>错高乡罗池村民俗农家乐建设项目2</t>
  </si>
  <si>
    <t>新建农家乐一处，主要用于扶持建档立卡户，拟建集餐饮、住宿、休闲为一体，建筑面积600平方米，包括附属工程、设备</t>
  </si>
  <si>
    <t>540421201404045</t>
  </si>
  <si>
    <t>娘浦乡岗朗村牧场道路建设项目2</t>
  </si>
  <si>
    <t>娘浦乡岗朗村</t>
  </si>
  <si>
    <t>新修宽度为3m，道路15cm厚泥结碎石，5cm厚碎石路基，根据实际地形，部分危岩、陡坡地段路段加固地基，路边坡采用m5浆砌碎石防护的牧场转场道路15公里，铺设涵管6处，修建净跨13米，引桥3米的人蓄钢架桥1座。</t>
  </si>
  <si>
    <t>540421201417046</t>
  </si>
  <si>
    <t>工布江达镇农家乐建设项目</t>
  </si>
  <si>
    <t>工布江达镇</t>
  </si>
  <si>
    <t>350平方米的钢化玻璃阳光棚及厨房，卫生间、储藏室等相关设备(含德村村委会房顶建设)</t>
  </si>
  <si>
    <t>540421201419047</t>
  </si>
  <si>
    <t>加兴乡西朗村糌粑加工房建设项目</t>
  </si>
  <si>
    <t>新建砖混结构加工房两座，共50平方米，引水渠140米，购买水磨石2块等。</t>
  </si>
  <si>
    <t>540421201419048</t>
  </si>
  <si>
    <t>金达镇德村油菜籽加工房建设项目</t>
  </si>
  <si>
    <t>修建加工房及仓库共50平方米，为砖混结构，购置GF-ZYG-06榨油机一台，输电线路10平方米皮线200米，6米水泥电杆4根。</t>
  </si>
  <si>
    <t>540421201416049</t>
  </si>
  <si>
    <t>错高乡、仲莎乡、工布江达镇三乡镇温室和庭院经济建设项目</t>
  </si>
  <si>
    <t>错高乡木巴村和错久村、仲莎乡7个行政村、工布江达镇达巴萨村</t>
  </si>
  <si>
    <t>1、错高乡温室改造43栋，每栋增加2扇窗户，规格为0.6米*0.6米；
2、仲莎乡新建温室30座，砖墙结构（规格15米*6.5米），购买果树苗600株（苹果树苗），
3、工布江达镇新建集中连片温室30座，规格：30米*7米，砖混结构</t>
  </si>
  <si>
    <t>540421201419050</t>
  </si>
  <si>
    <t>金达镇德村水磨糌粑加工房取水口改扩建项目</t>
  </si>
  <si>
    <t>扩建两座取水口、护墙。防洪堤（铅丝笼干砌石），闸门2座</t>
  </si>
  <si>
    <t>540421201419051</t>
  </si>
  <si>
    <t>金达镇色江窝村贫困户经济实体项目</t>
  </si>
  <si>
    <t>金达镇色江窝村</t>
  </si>
  <si>
    <t>修建130平方米房屋一座，为砖混结构，设备货架、柜台、藏式桌椅、基础回填。</t>
  </si>
  <si>
    <t>540421201419052</t>
  </si>
  <si>
    <t>加兴乡加兴村雪朗组浴室建设项目</t>
  </si>
  <si>
    <t>加兴乡加兴村雪朗组</t>
  </si>
  <si>
    <t>修建45平方米并购置配套设施</t>
  </si>
  <si>
    <t>540421201407053</t>
  </si>
  <si>
    <t>工布江达县巴河镇欧巴村和错高乡杂拉村藏猪养殖项目</t>
  </si>
  <si>
    <t>巴河镇欧巴村、错高乡杂拉村</t>
  </si>
  <si>
    <t>猪</t>
  </si>
  <si>
    <t>540421201416054</t>
  </si>
  <si>
    <t>朱拉乡波利村耕地围栏</t>
  </si>
  <si>
    <t>朱拉乡</t>
  </si>
  <si>
    <t>540421201516055</t>
  </si>
  <si>
    <t>江达乡吾鲁岗村蔬菜大棚项目</t>
  </si>
  <si>
    <t>江达乡吾鲁岗村</t>
  </si>
  <si>
    <t>新建蔬菜大棚（三面砖墙）6座，单座占地320平方米（长40米x宽8米）。</t>
  </si>
  <si>
    <t>540421201508056</t>
  </si>
  <si>
    <t>错高乡木巴村藏鸡养殖改扩建项目</t>
  </si>
  <si>
    <t>项目修建产蛋房450㎡，活动场1300㎡，孵化厂房500㎡，值班房45㎡，购科裕KFA置孵化机一台，修建大门。</t>
  </si>
  <si>
    <t>540421201516057</t>
  </si>
  <si>
    <t>江达乡朗萨农田灌溉项目</t>
  </si>
  <si>
    <t>江达乡朗萨村</t>
  </si>
  <si>
    <t>新建水渠3000米(其中有一条主渠1600米、两条支渠分别500米、900米，结构为200#砼，取水枢纽1座，交叉建筑物8座，分水口30座。</t>
  </si>
  <si>
    <t>540421201516058</t>
  </si>
  <si>
    <t>金达镇德村农牧业生产和村集体经济项目</t>
  </si>
  <si>
    <t>金达镇德村、支部村</t>
  </si>
  <si>
    <t>1.种植箭舌豌豆30亩、恢复弃耕地30亩并土地平整加厚、购置箭舌豌豆种子1000斤、网围栏5000米。2、修建温室20栋，每栋15-20平方米。3、购置黄海354四驱四轮拖拉机5台、15马力手扶拖拉机15台。4、支部村体商店80平方米、购置家具等，房屋周边环境土地平整。5、培训农牧民群众300人次，</t>
  </si>
  <si>
    <t>540421201516059</t>
  </si>
  <si>
    <t>金达镇强洛村农牧业生产发展项目</t>
  </si>
  <si>
    <t>金达镇强洛村</t>
  </si>
  <si>
    <t>种植箭舌豌豆150亩，恢复弃耕地70亩并土地平整加厚，购置箭舌豌豆种子2500斤、网围栏10000米2.购置黄海354四驱四轮拖拉机6台、15马力手扶拖拉机24台。3.修建家庭淋浴房24间，购置太阳能热水器24台。</t>
  </si>
  <si>
    <t>540421201516060</t>
  </si>
  <si>
    <t>工布江达镇卓木村低产田改造建设项目</t>
  </si>
  <si>
    <t>工布江达镇卓木村</t>
  </si>
  <si>
    <t>540421201516061</t>
  </si>
  <si>
    <t>朱拉乡吉木雄生态农业经济专业村合作社发展项目</t>
  </si>
  <si>
    <t>540421201517062</t>
  </si>
  <si>
    <t>错高乡木巴村特殊民俗旅馆及饮建设项目</t>
  </si>
  <si>
    <t>540421201519063</t>
  </si>
  <si>
    <t>加兴乡下巴塘村村容村貌整治项目</t>
  </si>
  <si>
    <t>加兴乡下巴塘村</t>
  </si>
  <si>
    <t>540421201506064</t>
  </si>
  <si>
    <t>金达镇达金村绵羊养殖合作社发展项目</t>
  </si>
  <si>
    <t>金达镇达金村</t>
  </si>
  <si>
    <t>扶持达金村农牧民购置养殖绵羊200只，配套新建砖混结构管理用房45平方米，钢架结构草料柳280平方米，箭舌豌豆种植30亩，网围栏1000米，购置四轮拖拉机2台，手扶犁地机2台.</t>
  </si>
  <si>
    <t>羊</t>
  </si>
  <si>
    <t>540421201517065</t>
  </si>
  <si>
    <t>错高乡木巴集镇农家乐建设项目</t>
  </si>
  <si>
    <t>占地面积1200平方米，建筑2743平方米，主体三层。一层为综合拆散928.1平方米；二三层各907.1平方米，主要用于农家接待（住宿）</t>
  </si>
  <si>
    <t>540421201517066</t>
  </si>
  <si>
    <t>错高乡结巴村景区度假山庄建设项目</t>
  </si>
  <si>
    <t>建设景区度假山庄一座，其中修建三层框架结构游客接待中心1079㎡，民俗表演厅120㎡，配套相应室外活动空间及停车场。</t>
  </si>
  <si>
    <t>540421201517067</t>
  </si>
  <si>
    <t>江达乡太昭村自驾游基地建设项目</t>
  </si>
  <si>
    <t>江达乡太昭村</t>
  </si>
  <si>
    <t>建设一所自驾游基地，其中修建三层结构自驾游基地942㎡，配套相应室外活动空间及停车场</t>
  </si>
  <si>
    <t>540421201519068</t>
  </si>
  <si>
    <t>江达乡太昭村氆氇加工厂建设项目</t>
  </si>
  <si>
    <t>新建厂房面积363.82平方米，后勤用房57.12平方米，管理用房122.40平方米及附属设施。</t>
  </si>
  <si>
    <t>江达乡太昭村村民委员会</t>
  </si>
  <si>
    <t>540421201517069</t>
  </si>
  <si>
    <t>工布江达县工布江达镇阿沛村闽源宾馆项目</t>
  </si>
  <si>
    <t>工布江达镇阿沛村</t>
  </si>
  <si>
    <t>540421201517070</t>
  </si>
  <si>
    <t>加兴乡扶贫乡综合楼建设及旅游接待中心项目</t>
  </si>
  <si>
    <t>加兴乡</t>
  </si>
  <si>
    <t>540421201619071</t>
  </si>
  <si>
    <t>工布江达县风险担保抵押金</t>
  </si>
  <si>
    <t>540421201617072</t>
  </si>
  <si>
    <t>加兴乡异地扶贫开发藏家乐建设项目</t>
  </si>
  <si>
    <t>加兴乡人民政府</t>
  </si>
  <si>
    <t>新建藏式农家乐建筑面积2311.8平方米(地上四层，地下一层共五层)及附属工程。</t>
  </si>
  <si>
    <t>已拍</t>
  </si>
  <si>
    <t>徐</t>
  </si>
  <si>
    <t>无结算</t>
  </si>
  <si>
    <t>否</t>
  </si>
  <si>
    <t>工程费用及二类费用实际支付金额或项目结算、决算报告</t>
  </si>
  <si>
    <t>540421201604073</t>
  </si>
  <si>
    <t>工布江达县娘蒲乡米瑞村夏季草场道路工程</t>
  </si>
  <si>
    <t>娘浦乡米瑞村</t>
  </si>
  <si>
    <t>540421201605074</t>
  </si>
  <si>
    <t>聂青孜拉奶牛养殖合作社</t>
  </si>
  <si>
    <t>540421201617075</t>
  </si>
  <si>
    <t>仲莎结牧村温泉扩建项目</t>
  </si>
  <si>
    <t>仲莎结牧村</t>
  </si>
  <si>
    <t>杨</t>
  </si>
  <si>
    <t>有决算</t>
  </si>
  <si>
    <t>540421201619076</t>
  </si>
  <si>
    <t>仲莎麦巴村糌粑加工厂</t>
  </si>
  <si>
    <t>仲莎麦巴村</t>
  </si>
  <si>
    <t>汪</t>
  </si>
  <si>
    <t>540421201616077</t>
  </si>
  <si>
    <t>工布江达镇结底岗村现代农业示范基地建设项目</t>
  </si>
  <si>
    <t>工布江达镇结底岗村</t>
  </si>
  <si>
    <t>新建生态温室工程4320平方米、智能温室工程5000平方米及附属工程等内容。</t>
  </si>
  <si>
    <t>国企</t>
  </si>
  <si>
    <t>工布江达县乡村兴农发展有限责任公司</t>
  </si>
  <si>
    <t>540421201616078</t>
  </si>
  <si>
    <t>工布江达县2016年退牧还草工程建设项目</t>
  </si>
  <si>
    <t>540421201616079</t>
  </si>
  <si>
    <t>工布江达县2016年农业综合开发高标准农田建设项目</t>
  </si>
  <si>
    <t>540421201601080</t>
  </si>
  <si>
    <t>工布江达县2016年优质青稞生产基地建设项目</t>
  </si>
  <si>
    <t>青稞</t>
  </si>
  <si>
    <t>540421201717081</t>
  </si>
  <si>
    <t>农业生态观光园建设</t>
  </si>
  <si>
    <t>巴河镇拉如村</t>
  </si>
  <si>
    <t>540421201719082</t>
  </si>
  <si>
    <t xml:space="preserve">工布江达县风险担保抵押金 </t>
  </si>
  <si>
    <t>540421201719083</t>
  </si>
  <si>
    <t>工布江达县仲莎乡贡巴村氆氇产销合作社扩建项目</t>
  </si>
  <si>
    <t>仲莎乡人民政府</t>
  </si>
  <si>
    <t>仲莎乡贡巴村</t>
  </si>
  <si>
    <t>新建合作社建筑面积209.99 平方米、凉棚 88.2平方米及附属工程;购置氆氇原材料、纺织机。</t>
  </si>
  <si>
    <t>仲莎乡那岗村村民委员会</t>
  </si>
  <si>
    <t>有结算</t>
  </si>
  <si>
    <t>二类费用实际支付金额或决算报告</t>
  </si>
  <si>
    <t>540421201707084</t>
  </si>
  <si>
    <t>工布江达县藏猪质控中心建设项目</t>
  </si>
  <si>
    <t>巴河镇叮当村</t>
  </si>
  <si>
    <t>构建质控中心</t>
  </si>
  <si>
    <t>540421201707085</t>
  </si>
  <si>
    <t>沃野柳四朗村藏猪养殖扩繁基地项目</t>
  </si>
  <si>
    <t>朱拉乡柳四朗村</t>
  </si>
  <si>
    <t>权益类资产，借款900万元</t>
  </si>
  <si>
    <t>项目批复、项目各类合同、结算报告、决算报告</t>
  </si>
  <si>
    <t>540421201707086</t>
  </si>
  <si>
    <t>朱拉乡藏猪养殖合作社建设项目</t>
  </si>
  <si>
    <t>540421201704087</t>
  </si>
  <si>
    <t>加兴乡松多牦牛养殖合作社项目</t>
  </si>
  <si>
    <t>加兴乡松多村</t>
  </si>
  <si>
    <t>修建加兴客栈、牛舍、饲草晾棚、配套工程、厕所、等</t>
  </si>
  <si>
    <t>其他、农村集体经济组织</t>
  </si>
  <si>
    <t>加兴乡人民政府、加兴乡松多村民委员会</t>
  </si>
  <si>
    <t>540421201717088</t>
  </si>
  <si>
    <t>工布江达县达巴萨五人制笼式足球场地建设工程</t>
  </si>
  <si>
    <t>修建足球场</t>
  </si>
  <si>
    <t>540421201716089</t>
  </si>
  <si>
    <t>巴河镇东玛村土地复垦项目</t>
  </si>
  <si>
    <t>巴河镇东玛村</t>
  </si>
  <si>
    <t>540421201716090</t>
  </si>
  <si>
    <t>仲莎乡温室建设项目</t>
  </si>
  <si>
    <t>仲莎乡</t>
  </si>
  <si>
    <t>建设温室大棚及管理用房</t>
  </si>
  <si>
    <t>540421201704091</t>
  </si>
  <si>
    <t>仲莎乡翁布朗村牦牛养殖项目</t>
  </si>
  <si>
    <t>仲莎乡翁布朗村</t>
  </si>
  <si>
    <t>修建养殖场、活动板房及货架、草棚、种子等</t>
  </si>
  <si>
    <t>仲莎乡翁布朗村村民委员会</t>
  </si>
  <si>
    <t>540421201719092</t>
  </si>
  <si>
    <t>巴河镇拉如村扩建油菜籽加工厂</t>
  </si>
  <si>
    <t>工布江达县巴河镇无公害绿色优质油菜籽种植加工产销专业合作社</t>
  </si>
  <si>
    <t>新建油菜籽加工厂427.15平方米及附属设施。</t>
  </si>
  <si>
    <t>巴河镇拉如村村民委员会</t>
  </si>
  <si>
    <t>540421201719093</t>
  </si>
  <si>
    <t>加兴藏香加工合作联社建设项目</t>
  </si>
  <si>
    <t>新建生产用房 176.32 平方米、设备购置及附属工程</t>
  </si>
  <si>
    <t>加兴乡西朗村村民委员会</t>
  </si>
  <si>
    <t>540421201719094</t>
  </si>
  <si>
    <t>巴河镇孜木宗技能培训综合楼建设项目</t>
  </si>
  <si>
    <t>巴河镇孜木宗村</t>
  </si>
  <si>
    <t>新建技能培训综合楼建筑面积776.44平方米，公厕面积25.5平方米及附属工程。</t>
  </si>
  <si>
    <t>巴河镇孜木宗村村民委员会</t>
  </si>
  <si>
    <t>严</t>
  </si>
  <si>
    <t>540421201718095</t>
  </si>
  <si>
    <t>朱拉乡精准扶贫茶馆、超市建设项目</t>
  </si>
  <si>
    <t>朱拉乡人民政府</t>
  </si>
  <si>
    <t>该项目总投资50万元，其中20万元用于扎热村茶馆超市建设项目、10万元用于坝村电磨房、剩余20万元用于结合柳四朗村土地流转部分在县城购买土地修建商品房</t>
  </si>
  <si>
    <t>朱拉乡扎热村村民委员会、朱拉乡坝村村民委员会、朱拉乡柳四朗村村民委员会</t>
  </si>
  <si>
    <t>540421201717096</t>
  </si>
  <si>
    <t>巴河镇秀巴村藏家乐合作社项目</t>
  </si>
  <si>
    <t>巴河镇人民政府</t>
  </si>
  <si>
    <t>修建藏家乐一个</t>
  </si>
  <si>
    <t>巴河镇秀巴村村民委员会</t>
  </si>
  <si>
    <t>540421201718097</t>
  </si>
  <si>
    <t>工布江达镇红利物业公司</t>
  </si>
  <si>
    <t>540421201708098</t>
  </si>
  <si>
    <t>金达镇雪村藏鸡养殖扩建项目</t>
  </si>
  <si>
    <t>金达镇人民政府</t>
  </si>
  <si>
    <t>金达镇雪村</t>
  </si>
  <si>
    <t>修建鸡舍200平米、展示厅及值班房50平米、停车场600平米、围墙120米、大门一座、购置鸡苗1000只、饲料粉碎机一台</t>
  </si>
  <si>
    <t>金达镇新生村村民委员会</t>
  </si>
  <si>
    <t>540421201708099</t>
  </si>
  <si>
    <t>巴河镇雪卡村（连巴村）藏鸡养殖纲</t>
  </si>
  <si>
    <t>540421201718100</t>
  </si>
  <si>
    <t>仲莎乡巴朗村畜产品销售点</t>
  </si>
  <si>
    <t>仲莎乡巴朗村</t>
  </si>
  <si>
    <t>购置设备和运转资金。</t>
  </si>
  <si>
    <t>仲莎乡巴朗村村民委员会</t>
  </si>
  <si>
    <t>540421201719101</t>
  </si>
  <si>
    <t>仲莎乡仲莎村油菜籽加工厂</t>
  </si>
  <si>
    <t>仲莎乡仲莎村</t>
  </si>
  <si>
    <t>新建厂房117.87平方米，道路硬化284平方米新建围墙54.97平方米，大门1座、土石平整200平方米。</t>
  </si>
  <si>
    <t>仲莎乡仲莎村村民委员会</t>
  </si>
  <si>
    <t>540421201719102</t>
  </si>
  <si>
    <t>仲莎乡林则村粮油加工厂</t>
  </si>
  <si>
    <t>仲莎乡林则村</t>
  </si>
  <si>
    <t>新建厂房117.87平方米，道路硬化234平方米，新建围墙54.97平方米，大门1座、土石平整200平方米</t>
  </si>
  <si>
    <t>仲莎乡林则村村民委员会</t>
  </si>
  <si>
    <t>540421201718103</t>
  </si>
  <si>
    <t>工布江达镇扎玛村集体茶馆</t>
  </si>
  <si>
    <t>工布江达镇扎玛村</t>
  </si>
  <si>
    <t>装修原有茶馆</t>
  </si>
  <si>
    <t>工布江达镇扎玛村村民委员会</t>
  </si>
  <si>
    <t>540421201718104</t>
  </si>
  <si>
    <t>巴河镇叮当村（嘎让村）超市建设项目</t>
  </si>
  <si>
    <t>巴河镇叮当村（嘎让村）</t>
  </si>
  <si>
    <t>建设超市</t>
  </si>
  <si>
    <t>巴河镇叮当村村民委员会</t>
  </si>
  <si>
    <t>540421201718105</t>
  </si>
  <si>
    <t>巴河镇嘎拉村干洗店</t>
  </si>
  <si>
    <t>巴河镇嘎拉村</t>
  </si>
  <si>
    <t>新开办一家干洗店。</t>
  </si>
  <si>
    <t>巴河镇孜木宗村村民委员会（嘎拉村）</t>
  </si>
  <si>
    <t>540421201718106</t>
  </si>
  <si>
    <t>巴河镇邦久村蔬菜店</t>
  </si>
  <si>
    <t>巴河镇邦久村</t>
  </si>
  <si>
    <t>新开办一家蔬菜店</t>
  </si>
  <si>
    <t>巴河镇邦久村村民委员会</t>
  </si>
  <si>
    <t>540421201718107</t>
  </si>
  <si>
    <t>巴河藏式纯手工工艺品销售店</t>
  </si>
  <si>
    <t>巴河镇朗色村</t>
  </si>
  <si>
    <t>开办一家销售店</t>
  </si>
  <si>
    <t>540421201718108</t>
  </si>
  <si>
    <t>巴河彩票店</t>
  </si>
  <si>
    <t>新开办一家彩票店，新开办一家藏式春手工工艺品销售店。</t>
  </si>
  <si>
    <t>540421201718109</t>
  </si>
  <si>
    <t>巴河广告店</t>
  </si>
  <si>
    <t>新开办一家广告店。</t>
  </si>
  <si>
    <t>540421201719110</t>
  </si>
  <si>
    <t>江达乡帮嘎岗村入户项目</t>
  </si>
  <si>
    <t>江达乡人民政府</t>
  </si>
  <si>
    <t>江达乡帮嘎岗村</t>
  </si>
  <si>
    <t>借款至工布江达县欣翔畜牧养殖有限公司，每年按照资金总额8%返还本金不少于1730元给贫困户、利息按资金总额1.08%支付给贫困户233元。</t>
  </si>
  <si>
    <t>到户性</t>
  </si>
  <si>
    <t>农户</t>
  </si>
  <si>
    <t>540421201719111</t>
  </si>
  <si>
    <t>江达乡米吉村养殖入户项目</t>
  </si>
  <si>
    <t>江达乡米吉村</t>
  </si>
  <si>
    <t>540421201719112</t>
  </si>
  <si>
    <t>江达乡唐丁村入户项目</t>
  </si>
  <si>
    <t>江达乡唐丁村</t>
  </si>
  <si>
    <t>540421201718113</t>
  </si>
  <si>
    <t>加兴乡家庭旅馆、馒头店</t>
  </si>
  <si>
    <t>租一套三层楼房，一楼装修开馒头店及茶馆，二楼、三楼装修开家庭旅馆，购买设施设备。</t>
  </si>
  <si>
    <t>加兴乡下巴塘村村民委员会</t>
  </si>
  <si>
    <t>540421201718114</t>
  </si>
  <si>
    <t>加兴乡综合商店、饲料加工厂项目</t>
  </si>
  <si>
    <t>加兴乡罗玛林村</t>
  </si>
  <si>
    <t>建设综合商店、饲料加工活动板房等</t>
  </si>
  <si>
    <t>加乡乡罗玛林村民委员会</t>
  </si>
  <si>
    <t>540421201718115</t>
  </si>
  <si>
    <t>朱拉乡崩嘎村小商店建设项目</t>
  </si>
  <si>
    <t>朱拉乡崩嘎村</t>
  </si>
  <si>
    <t>购置商品、货架</t>
  </si>
  <si>
    <t>朱拉乡崩嘎村村民委员会</t>
  </si>
  <si>
    <t>540421201719116</t>
  </si>
  <si>
    <t>朱拉乡嘎当村磨面坊建设项目</t>
  </si>
  <si>
    <t>朱拉乡嘎当村</t>
  </si>
  <si>
    <t>新建面积70平米左右的加工厂房及购实配套附属设施。</t>
  </si>
  <si>
    <t>朱拉乡嘎当村村民委员会</t>
  </si>
  <si>
    <t>540421201718117</t>
  </si>
  <si>
    <t>朱拉乡扎堆村理发店</t>
  </si>
  <si>
    <t>朱拉乡扎堆村</t>
  </si>
  <si>
    <t>在原有基础上装修。购置理发设备。</t>
  </si>
  <si>
    <t>朱拉乡扎堆村村民委员会</t>
  </si>
  <si>
    <t>540421201719118</t>
  </si>
  <si>
    <t>巴河镇仲当村农副产品加工厂</t>
  </si>
  <si>
    <t>巴河镇仲当村</t>
  </si>
  <si>
    <t>540421201718119</t>
  </si>
  <si>
    <t>江达乡朗村物流仓储中心</t>
  </si>
  <si>
    <t>江达乡朗村</t>
  </si>
  <si>
    <t>新建仓储中心1103.47平方米及附属设施。</t>
  </si>
  <si>
    <t>540421201717120</t>
  </si>
  <si>
    <t xml:space="preserve">加兴乡异地扶贫开发藏家乐建设项目 </t>
  </si>
  <si>
    <t>540421201718121</t>
  </si>
  <si>
    <t>工布江达县综合服务中心</t>
  </si>
  <si>
    <t>540421201716122</t>
  </si>
  <si>
    <t>工布江达县三岩搬迁土地开垦项目</t>
  </si>
  <si>
    <t>540421201719123</t>
  </si>
  <si>
    <t>工布江达县2017年-2018年脱贫攻坚生产生活扶持资金实施项目</t>
  </si>
  <si>
    <t>540421201718124</t>
  </si>
  <si>
    <t>工布江达县异地扶贫综合开发项目（一期工程）</t>
  </si>
  <si>
    <t>建设综合楼及附属工程</t>
  </si>
  <si>
    <t>娘蒲乡人民政府</t>
  </si>
  <si>
    <t>540421201707125</t>
  </si>
  <si>
    <t>江达乡吾鲁岗村养殖扩繁场建设项目</t>
  </si>
  <si>
    <t>新建猪舍一面积1058.4平方米及附属设施新建猪舍二面积1056.3平方米、新建猪舍三802.2平方米及附属设施。</t>
  </si>
  <si>
    <t>工布江达县江达乡吾路岗村村委</t>
  </si>
  <si>
    <t>540421201716126</t>
  </si>
  <si>
    <t>娘蒲乡人工种草基地建设项目</t>
  </si>
  <si>
    <t>娘蒲乡</t>
  </si>
  <si>
    <t>土地改良2500亩、修建12座晒棚，网围栏4000米；购置草种子等。</t>
  </si>
  <si>
    <t>工布江达县娘蒲乡人民政府</t>
  </si>
  <si>
    <t>540421201718127</t>
  </si>
  <si>
    <t>朱拉乡吉木雄村辣酱加工厂建设项目</t>
  </si>
  <si>
    <t>新建4座温室大棚，每座188.79平方米，共计755.16平方米及附属设施。</t>
  </si>
  <si>
    <t>工布江达县朱拉乡吉木雄村村委</t>
  </si>
  <si>
    <t>540421201718128</t>
  </si>
  <si>
    <t>娘蒲乡异地综合服务经营大楼建设项目</t>
  </si>
  <si>
    <t>建筑安装工程547.49万元，工程建筑其他费52.30万元，土地出让费131.25万元，工程预备费用18.96万元等。</t>
  </si>
  <si>
    <t>540421201704129</t>
  </si>
  <si>
    <t>金达牦牛养殖</t>
  </si>
  <si>
    <t>金达镇</t>
  </si>
  <si>
    <t>新建晒棚面积1800平方米，购置牦牛90头、饲料30000斤。</t>
  </si>
  <si>
    <t>工布江达县金达镇人民政府</t>
  </si>
  <si>
    <t>540421201705130</t>
  </si>
  <si>
    <t>金达犏奶牛养殖项目</t>
  </si>
  <si>
    <t>购置犏奶牛195头，饲料80000斤，疫病防治等内容。</t>
  </si>
  <si>
    <t>540421201717131</t>
  </si>
  <si>
    <t>工布江达镇达帕萨村农家乐项目</t>
  </si>
  <si>
    <t>扩建农家乐398.52平方米、藏式帐篷46.08平方米、布艺帐篷2个、景观亭1个及附属设施。</t>
  </si>
  <si>
    <t>工布江达县工布江达镇达帕莎村村委</t>
  </si>
  <si>
    <t>无决算</t>
  </si>
  <si>
    <t>540421201718132</t>
  </si>
  <si>
    <t>工布江达县金达镇异地扶贫开发产业配套建设项目</t>
  </si>
  <si>
    <t>乡镇人民政府向个人购买一处位于工布江达县318国道南侧的2层房屋和土地，出租收取租金后向建档立卡户分红。</t>
  </si>
  <si>
    <t>540421201717133</t>
  </si>
  <si>
    <t>错高乡旅游扶贫项目</t>
  </si>
  <si>
    <t>错高乡</t>
  </si>
  <si>
    <t>对已建成的结巴村、罗池村、木巴村游客接待中心部分装修及购置所需设备，购买8辆巴松措观光车。</t>
  </si>
  <si>
    <t>工布江达县错高乡人民政府</t>
  </si>
  <si>
    <t>540421201718134</t>
  </si>
  <si>
    <t>错高乡木巴扶贫产业旅游购物中心</t>
  </si>
  <si>
    <t>木巴旅游购物中心2724.30平方米的装饰和安装工程。</t>
  </si>
  <si>
    <t>540421201719135</t>
  </si>
  <si>
    <t>错高乡杂拉村巴松藏香合作社扩建项目</t>
  </si>
  <si>
    <t>错高乡杂拉村</t>
  </si>
  <si>
    <t>在结巴村租房并新建彩钢结构厂房面积100平方米、购置制作塔香设备、采购包装、倒流香及底座等材料，以及房屋外墙粉刷等形式进行立面改造。</t>
  </si>
  <si>
    <t>工布江达县错高乡杂拉村村委</t>
  </si>
  <si>
    <t>540421201718136</t>
  </si>
  <si>
    <t>巴河镇堆果村购置商品房项目</t>
  </si>
  <si>
    <t>工布江达县巴河镇堆果堆果村购置商品房。</t>
  </si>
  <si>
    <t>工布江达县巴河镇堆果村村委</t>
  </si>
  <si>
    <t>540421201807137</t>
  </si>
  <si>
    <t>藏猪质控中心项目</t>
  </si>
  <si>
    <t>540421201817138</t>
  </si>
  <si>
    <t>田园综合体项目</t>
  </si>
  <si>
    <t>540421201817139</t>
  </si>
  <si>
    <t>巴河镇欧巴村商业化扶贫示范点项目</t>
  </si>
  <si>
    <t>巴河镇欧巴村</t>
  </si>
  <si>
    <t>工布江达县巴河镇欧巴村购买幸福小区房屋产权。</t>
  </si>
  <si>
    <t>540421201817140</t>
  </si>
  <si>
    <t>精品民宿项目</t>
  </si>
  <si>
    <t>540421201819141</t>
  </si>
  <si>
    <t>洗浴中心建设项目（工布江达镇达帕萨农家乐项目二期工程）</t>
  </si>
  <si>
    <t>工布江达镇达帕莎村</t>
  </si>
  <si>
    <t>540421201819142</t>
  </si>
  <si>
    <t>县城洗涤中心项目</t>
  </si>
  <si>
    <t>金达镇朗色村</t>
  </si>
  <si>
    <t>建设业务用房、员工宿舍、洗涤车间、室外附属工程、设备采购等</t>
  </si>
  <si>
    <t>540421201818143</t>
  </si>
  <si>
    <t>县城农产品超市项目</t>
  </si>
  <si>
    <t>540421201818144</t>
  </si>
  <si>
    <t>巴河镇帮久村商品房建设项目</t>
  </si>
  <si>
    <t>巴河镇帮久村</t>
  </si>
  <si>
    <t>构建商贸楼1栋</t>
  </si>
  <si>
    <t>巴河镇帮久村村民委员会</t>
  </si>
  <si>
    <t>540421201819145</t>
  </si>
  <si>
    <t>拉龙氆氇缝制合作社</t>
  </si>
  <si>
    <t>工布江达镇人民政府</t>
  </si>
  <si>
    <t>工布江达镇拉龙村</t>
  </si>
  <si>
    <t>建设综合楼、购买设备</t>
  </si>
  <si>
    <t>农牧民专业合作社</t>
  </si>
  <si>
    <t>工布江达县惠民服装加工合作社</t>
  </si>
  <si>
    <t>540421201818146</t>
  </si>
  <si>
    <t>巴河朗色村新建藏餐馆</t>
  </si>
  <si>
    <t>新建藏餐馆1175.14平方米以及附属设施</t>
  </si>
  <si>
    <t>巴河镇朗色村村民委员会</t>
  </si>
  <si>
    <t>540421201819147</t>
  </si>
  <si>
    <t xml:space="preserve">巴河镇孜木宗技能培训综合楼建设项目 </t>
  </si>
  <si>
    <t>巴河镇</t>
  </si>
  <si>
    <t>工布江达县巴河镇孜木宗村村委</t>
  </si>
  <si>
    <t>540421201817148</t>
  </si>
  <si>
    <t>工布江达县农业生态观光园建设项目</t>
  </si>
  <si>
    <t>540421201807149</t>
  </si>
  <si>
    <t>朱拉乡扎热村藏猪养殖合作社建设项目</t>
  </si>
  <si>
    <t>总建筑面积1809.78平方米，新建人员消毒通道及库房、综合业务房、隔离猪舍种猪舍、分娩舍、发电机房及附属设施。</t>
  </si>
  <si>
    <t>540421201819150</t>
  </si>
  <si>
    <t>巴河镇拉如村油菜籽加工厂建设项目</t>
  </si>
  <si>
    <t>540421201805151</t>
  </si>
  <si>
    <t>工布江达县昌都“三岩”片区易地扶贫搬迁犏奶牛养殖项目</t>
  </si>
  <si>
    <t>540421201818152</t>
  </si>
  <si>
    <t>工布江达县拉龙氆氇加工厂建设项目</t>
  </si>
  <si>
    <t>装修厂房85平方米，购置10台氆氇缝纫机、全套家具及原材料等内容；
新建综合楼757.6平方米及附属设施。</t>
  </si>
  <si>
    <t>540421201818153</t>
  </si>
  <si>
    <t>工布江达镇结地岗村物流及建材市场</t>
  </si>
  <si>
    <t>工布江达镇结地岗村</t>
  </si>
  <si>
    <t>工布江达县人民政府以产业扶持方式，向工布江达镇结底岗村委会配给扶持资金297万元，村集体投资999.97元、群众自筹资金703万元、金融贷款700万元。</t>
  </si>
  <si>
    <t>工布江达县工布江达镇结底岗村村委</t>
  </si>
  <si>
    <t>540421201819154</t>
  </si>
  <si>
    <t>金达坚村民族手工艺</t>
  </si>
  <si>
    <t>金达坚村</t>
  </si>
  <si>
    <t>新建钢架结构厂房180平方米，展示厅60平方米，喷漆室40平方米及购置仪器设备等。</t>
  </si>
  <si>
    <t>540421201904155</t>
  </si>
  <si>
    <t>加兴乡松多村牦牛养殖合作社</t>
  </si>
  <si>
    <t>加兴乡松多村村民委员会</t>
  </si>
  <si>
    <t>540421201904156</t>
  </si>
  <si>
    <t>娘蒲乡牦牛育肥基地建设项目</t>
  </si>
  <si>
    <t>娘浦乡</t>
  </si>
  <si>
    <t>540421201919157</t>
  </si>
  <si>
    <t>人工种草项目</t>
  </si>
  <si>
    <t>540421201904158</t>
  </si>
  <si>
    <t>娘蒲乡牦牛购置项目</t>
  </si>
  <si>
    <t>娘浦乡江举村、朝朗村、同果村、岗朗村</t>
  </si>
  <si>
    <t>购置牦牛367头、饲草料46000公斤、购置食盐3000公斤。</t>
  </si>
  <si>
    <t>540421201916159</t>
  </si>
  <si>
    <t>工布江达镇卓木村种植果树项目</t>
  </si>
  <si>
    <t>540421201916160</t>
  </si>
  <si>
    <t>工布江达镇孜嘎种植油菜项目</t>
  </si>
  <si>
    <t>工布江达镇孜嘎村</t>
  </si>
  <si>
    <t>复垦67亩土地种植油菜，网围栏建设,灌溉水渠1300米；购买油菜种子肥料等。</t>
  </si>
  <si>
    <t>工布江达镇孜嘎村村民委员会</t>
  </si>
  <si>
    <t>540421201907161</t>
  </si>
  <si>
    <t>工布江达镇结定藏猪养殖项目</t>
  </si>
  <si>
    <t>工布江达镇结定村</t>
  </si>
  <si>
    <t>修建饲养间、管理用房及附属工程等</t>
  </si>
  <si>
    <t>工布江达镇结定村村民委员会</t>
  </si>
  <si>
    <t>540421201905162</t>
  </si>
  <si>
    <t>巴河镇仲当村奶牛养殖项目</t>
  </si>
  <si>
    <t>新建加工坊建筑面积为454.10平方米，旱厕面积16.24平方米及附属工程；购置50头奶牛、取奶机、酥油分离机等内容。</t>
  </si>
  <si>
    <t>巴河镇仲当村村民委员会</t>
  </si>
  <si>
    <t>540421201919163</t>
  </si>
  <si>
    <t>巴河镇拉如村新建油菜籽加工厂项目</t>
  </si>
  <si>
    <t>540421201905164</t>
  </si>
  <si>
    <t>巴河镇雪卡村新建奶牛养殖合作社项目</t>
  </si>
  <si>
    <t>新建综合业务用房85.19平方米，牛舍630.64平方米，隔离室29.14平方米，牛犊室38.36平方米，青储室94.24平方米，草料库93.17平方米及附属设施。</t>
  </si>
  <si>
    <t>巴河镇雪卡村村民委员会</t>
  </si>
  <si>
    <t>540421201907165</t>
  </si>
  <si>
    <t>江达乡皮康村藏猪养殖项目</t>
  </si>
  <si>
    <t>江达乡皮康村</t>
  </si>
  <si>
    <t>新建管理房面积68.45平方米，猪舍382.32平方米、设备购置及附属设施。</t>
  </si>
  <si>
    <t>江达乡皮康村村民委员会</t>
  </si>
  <si>
    <t>540421201907166</t>
  </si>
  <si>
    <t>江达乡娘盖村藏猪养殖项目</t>
  </si>
  <si>
    <t>江达乡娘盖村</t>
  </si>
  <si>
    <t>新建猪舍1014.04平方米，管理用房99.64平方米及附属设施。</t>
  </si>
  <si>
    <t>江达乡唐丁村村民委员会</t>
  </si>
  <si>
    <t>540421201918167</t>
  </si>
  <si>
    <t>江达乡昂巴宗村畜牧养殖及畜产品加工销售项目</t>
  </si>
  <si>
    <t>江达乡昂巴宗村</t>
  </si>
  <si>
    <t>新建管理房面积140.66平方米，黑白花牛舍353.8平方米，功能房357.16平方米，隔离舍53.28平方米，遮阳棚120.32平方米及附属设施。</t>
  </si>
  <si>
    <t>江达乡昂巴宗村村民委员会</t>
  </si>
  <si>
    <t>540421201919168</t>
  </si>
  <si>
    <t>江达乡太昭村氆氇加工厂项目</t>
  </si>
  <si>
    <t>540421201916169</t>
  </si>
  <si>
    <t>江达乡巴村温室新建项目</t>
  </si>
  <si>
    <t>江达乡巴村</t>
  </si>
  <si>
    <t>新建蔬菜分拣中心1处，花卉种植中心1处，温室大棚及附属设施</t>
  </si>
  <si>
    <t>江达乡吾路岗村村民委员会</t>
  </si>
  <si>
    <t>540421201907170</t>
  </si>
  <si>
    <t>错高村藏猪繁育基地改扩建项目</t>
  </si>
  <si>
    <t>错高乡人民政府</t>
  </si>
  <si>
    <t>错高乡错高村</t>
  </si>
  <si>
    <t>新建育肥基室1504平方米、以及建设办公室、游客服务中心、职工宿舍、公厕、待产房、仓库、跳水池、迁电引水、维修砂石路面等附属工程</t>
  </si>
  <si>
    <t>错高乡错高村村民委员会</t>
  </si>
  <si>
    <t>540421201907171</t>
  </si>
  <si>
    <t xml:space="preserve">朱拉乡扎热村藏猪养殖合作社建设项目 </t>
  </si>
  <si>
    <t>建筑安装工程费679.55万元，设备购置费325.72万元，工程建筑其他费86.66万元，预备费4.92万元。</t>
  </si>
  <si>
    <t>工布江达县朱拉乡扎热村村委</t>
  </si>
  <si>
    <t>540421201907172</t>
  </si>
  <si>
    <t>巴河镇叮当村能繁母猪养殖项目</t>
  </si>
  <si>
    <t>修建养殖场1个</t>
  </si>
  <si>
    <t>540421201916173</t>
  </si>
  <si>
    <t>朱拉乡吉木雄温室大棚项目</t>
  </si>
  <si>
    <t>540421201919174</t>
  </si>
  <si>
    <t>工布江达县砼预制构件项目</t>
  </si>
  <si>
    <t>新建设备基础建筑工程、生产流水线内及堆料场内硬化10150平方米，消防泵房199.22平方米及附属设施；新建设厂房8723.7平方米，办公楼1495.48平方米及附属工程。</t>
  </si>
  <si>
    <t>540421201917175</t>
  </si>
  <si>
    <t>朱拉乡藏民俗体验区项目</t>
  </si>
  <si>
    <t>帐篷，基础设施及娱乐配套设施等采购。</t>
  </si>
  <si>
    <t>朱拉乡吉木雄村村民委员会</t>
  </si>
  <si>
    <t>540421201919176</t>
  </si>
  <si>
    <t>工布江达县利众藏香项目</t>
  </si>
  <si>
    <t>建设展览、宿舍楼371.22平方米</t>
  </si>
  <si>
    <t>540421201918177</t>
  </si>
  <si>
    <t>工布江达县互联平台项目</t>
  </si>
  <si>
    <t>540421201917178</t>
  </si>
  <si>
    <t>田园观光体建设</t>
  </si>
  <si>
    <t>新建古堡工程3497.3平方米，以及附属商业用房306平方米；农业观光园大门一座、公厕156.8平方米、大棚6238平方米、设备房495平方米以及农业观光园附属工程一项，河道水系2200米以及其他附属工程；新建生态活动中心8581平方米及附属设施。</t>
  </si>
  <si>
    <t>540421201919179</t>
  </si>
  <si>
    <t>工布江达县【三岩】搬迁种植项目</t>
  </si>
  <si>
    <t>540421201905180</t>
  </si>
  <si>
    <t>加兴乡雪朗村、金达德村、娘蒲乡拉如村修建牛棚、购买犏奶牛项目</t>
  </si>
  <si>
    <t>加兴乡、金达、娘蒲乡雪朗村、德村、拉如村</t>
  </si>
  <si>
    <t>540421201905181</t>
  </si>
  <si>
    <t>仲莎乡林则村、工布江达镇孜嘎村、巴河雪卡村修建牛棚、购买犏奶牛项目</t>
  </si>
  <si>
    <t>仲莎乡、工布江达镇、巴河镇林则村、孜嘎村、雪卡村</t>
  </si>
  <si>
    <t>540421202016182</t>
  </si>
  <si>
    <t xml:space="preserve">江达乡巴村温室新建项目 </t>
  </si>
  <si>
    <t>新建温室2098.41平方米，管理房82.35平方米，阳光房298.35平方米。</t>
  </si>
  <si>
    <t>540421202007183</t>
  </si>
  <si>
    <t xml:space="preserve">江达乡昂巴宗村畜牧养殖及畜产品加工销售项目 </t>
  </si>
  <si>
    <t>工布江达县江达乡昂巴宗村村委</t>
  </si>
  <si>
    <t>540421202007184</t>
  </si>
  <si>
    <t xml:space="preserve">江达乡皮康村藏猪养殖项目 </t>
  </si>
  <si>
    <t>新建管理房面积68.45平方米，猪舍382.32平方米及附属设施。</t>
  </si>
  <si>
    <t>工布江达县江达乡皮康村村委</t>
  </si>
  <si>
    <t>540421202007185</t>
  </si>
  <si>
    <t xml:space="preserve">江达乡娘盖村藏猪养殖项目 </t>
  </si>
  <si>
    <t>工布江达县江达乡唐丁村村委</t>
  </si>
  <si>
    <t>540421202004186</t>
  </si>
  <si>
    <t xml:space="preserve">加兴乡松多牦牛养殖合作社项目 </t>
  </si>
  <si>
    <t>新建牛两栋799.68平方米，饲草晒棚两栋311.08平方米，配套用房59.8平方米，厕所8.41平方米，产房53.28平方米以及附属工程；采购牛肉、饲料、轻型载货车、疫苗等</t>
  </si>
  <si>
    <t>工布江达县加兴乡松多村村委</t>
  </si>
  <si>
    <t>540421202019187</t>
  </si>
  <si>
    <t>工布江达松多畜产品加工销售专业合作社项目</t>
  </si>
  <si>
    <t>修建加工厂2栋、消防工程设备、设备购置等</t>
  </si>
  <si>
    <t>540421202004188</t>
  </si>
  <si>
    <t>娘蒲乡娘亚（牦牛）育肥基地建设项目</t>
  </si>
  <si>
    <t>娘浦乡吴朗村、朝朗村、吉朗村、夏莎村</t>
  </si>
  <si>
    <t>娘蒲乡吴朗村、朝朗村、吉朗村、夏莎村四个村，每村新建牛舍一栋，建筑面积173.84平方米；每村新建防疫室一栋，建筑面积26.04平方米。</t>
  </si>
  <si>
    <t>娘浦乡吴朗村村民委员会、朝朗村村民委员会、吉朗村村民委员会、夏莎村村民委员会</t>
  </si>
  <si>
    <t>540421202007189</t>
  </si>
  <si>
    <t xml:space="preserve">错高村藏猪繁育基地改扩建项目 </t>
  </si>
  <si>
    <t>新建办公室面积185.38平方米，游客服务中心289.78平方米，职工宿舍72.23平方米，公厕59.78平方米，保育室、待产房、产房206.64平方米，育肥室1504平方米，库房、饲料加工间307.44平方米及新建道路、新建藏猪跳水池等附属工程。</t>
  </si>
  <si>
    <t>工布江达县错高乡错高村村委</t>
  </si>
  <si>
    <t>540421202005190</t>
  </si>
  <si>
    <t xml:space="preserve">巴河镇雪卡村新建奶牛养殖合作社项目 </t>
  </si>
  <si>
    <t>工布江达县巴河镇雪卡村村委</t>
  </si>
  <si>
    <t>540421202005191</t>
  </si>
  <si>
    <t xml:space="preserve">巴河镇仲当村奶牛养殖项目 </t>
  </si>
  <si>
    <t>工布江达县巴河镇仲当村村委</t>
  </si>
  <si>
    <t>540421202017192</t>
  </si>
  <si>
    <t>工布江达镇阿沛村休闲采摘园建设项目</t>
  </si>
  <si>
    <t>新建温室面积1744.84平方米及等附属工程</t>
  </si>
  <si>
    <t>工布江达镇阿沛村村民委员会</t>
  </si>
  <si>
    <t>540421202008193</t>
  </si>
  <si>
    <t>江达乡巴村藏鸡养殖项目</t>
  </si>
  <si>
    <t>建筑总面积2235.6平方米，其中鸡舍1560.87平方米，育雏房190.89平方米，管理用房68.60平方米，淋浴室及消毒室35.35平方米，堆粪场37.81平方米及附属工程。</t>
  </si>
  <si>
    <t>540421202019194</t>
  </si>
  <si>
    <t xml:space="preserve">江达乡太昭村氆氇加工厂项目 </t>
  </si>
  <si>
    <t>工布江达县江达乡太昭村村委</t>
  </si>
  <si>
    <t>540421202007195</t>
  </si>
  <si>
    <t>工布江达镇藏猪养殖项目</t>
  </si>
  <si>
    <t>540421202019196</t>
  </si>
  <si>
    <t xml:space="preserve">巴河镇拉如村新建油菜籽加工厂项目 </t>
  </si>
  <si>
    <t>工布江达县巴河镇拉如村村委</t>
  </si>
  <si>
    <t>540421202019197</t>
  </si>
  <si>
    <t xml:space="preserve">工布江达县砼预制构件项目 </t>
  </si>
  <si>
    <t>540421202007198</t>
  </si>
  <si>
    <t>工布江达县藏猪原种保护及扩繁育基地建设项目</t>
  </si>
  <si>
    <t>采购藏猪1080头，其中：母猪650头、商品猪430头，包含运输、检测等费用。</t>
  </si>
  <si>
    <t>540421202017199</t>
  </si>
  <si>
    <t xml:space="preserve">田园观光体建设 </t>
  </si>
  <si>
    <t>540421202016200</t>
  </si>
  <si>
    <t>巴河镇经济果林建设项目</t>
  </si>
  <si>
    <t>540421202016201</t>
  </si>
  <si>
    <t>果林种植项目（巴河镇）</t>
  </si>
  <si>
    <t>540421202016202</t>
  </si>
  <si>
    <t>果林种植项目（错高乡木巴村）</t>
  </si>
  <si>
    <t>540421202019203</t>
  </si>
  <si>
    <t>加兴乡雪朗村加工项目</t>
  </si>
  <si>
    <t>加兴乡雪朗村</t>
  </si>
  <si>
    <t>540421202007204</t>
  </si>
  <si>
    <t>工布江达县江达乡娘盖村村沟藏猪养殖项目</t>
  </si>
  <si>
    <t>新建育肥猪舍2368.16平方米（共8栋、单个建筑面积为296.02平方米）、门卫室31.86平方米、管理用房181.42平方米、消毒淋浴问75.16平方米、隔离猪舍78.48平方米、堆粪场63.24平方米、硬化路面2894.16平方米、实体围墙583.89米、总体电气、给排水工程以及其它附属工程。</t>
  </si>
  <si>
    <t>540421202019205</t>
  </si>
  <si>
    <t>2020年加兴乡雪朗村饲料加工项目（三岩搬迁）</t>
  </si>
  <si>
    <t>540421202107206</t>
  </si>
  <si>
    <t>朱拉乡扎热村易地搬迁藏猪标准化养殖基地</t>
  </si>
  <si>
    <t>新建2栋猪舍共1846.86平方米（单栋建筑面积923.43平方米），设备间103.82平方米，无害化处理设备间27.62平方米，消毒通道54.27平方米以及其他附属配套设施。</t>
  </si>
  <si>
    <t>工布江达县朱拉乡人民政府</t>
  </si>
  <si>
    <t>540421202104207</t>
  </si>
  <si>
    <t>工布江达县娘蒲乡易地搬迁牦牛养殖项目</t>
  </si>
  <si>
    <t>购买牦牛约300头，配套饲草种植约200亩，防疫设备防疫药品。</t>
  </si>
  <si>
    <t>工布江达县娘蒲乡古觉村股份经济合作社</t>
  </si>
  <si>
    <t>540421202119208</t>
  </si>
  <si>
    <t>工布江达县仲莎乡林则三岩搬迁点产业扶贫项目</t>
  </si>
  <si>
    <t>工布江达县乡村振兴局</t>
  </si>
  <si>
    <t>在林则村实施三岩搬迁配套牦牛养殖产业项目，购买牦牛、新建简易牛棚（草棚）181头。</t>
  </si>
  <si>
    <t>工布江达县仲莎乡林则村股份经济合作社</t>
  </si>
  <si>
    <t>540421202119209</t>
  </si>
  <si>
    <t>金达镇德村村集体合作社经济发展项目</t>
  </si>
  <si>
    <t>新建建筑面积296.28平方米，基地面积148.14平方米，建筑高9.75米及附属工程。</t>
  </si>
  <si>
    <t>工布江达县金达镇德村股份经济合作社</t>
  </si>
  <si>
    <t>540421202119210</t>
  </si>
  <si>
    <t>加兴乡村集体经济发展项目</t>
  </si>
  <si>
    <t>由西朗村委会负责，选择当地特色产业发展村集体经济项目。</t>
  </si>
  <si>
    <t>工布江达县加兴乡西朗村股份经济合作社</t>
  </si>
  <si>
    <t>需要项目支付资料</t>
  </si>
  <si>
    <t>540421202107211</t>
  </si>
  <si>
    <t>江达乡娘盖村沟口藏猪养殖项目</t>
  </si>
  <si>
    <t>新建藏猪养殖厂，建筑面积约6000㎡，围墙约1000米，大门一座，道路硬化2400立方米，给排水等相关附属设施。</t>
  </si>
  <si>
    <t>540421202117212</t>
  </si>
  <si>
    <t xml:space="preserve">工布江达县农业生态观光园建设项目 </t>
  </si>
  <si>
    <t>540421202117213</t>
  </si>
  <si>
    <t>帕朗萨农家乐配套附属设施建设项目</t>
  </si>
  <si>
    <t>帕朗萨村帕朗萨村</t>
  </si>
  <si>
    <t>帕朗萨村集体农家乐配套建设太阳能热水器及改造提升工程。</t>
  </si>
  <si>
    <t>工布江达县工布江达镇帕朗萨村村民委员会</t>
  </si>
  <si>
    <t>540421202116214</t>
  </si>
  <si>
    <t>结底岗温室大棚改造项目</t>
  </si>
  <si>
    <t>对现有6栋温室大棚进行翻修（单体面积约960余平方米），更换棉被卷帘电机和塑料薄膜、防虫网和滴灌管道，对主管道进行检修，增设水肥一体化系统和电气线路；整理大棚外场地、对大棚配套小屋进行改造增加水电设施、设备等；开展室外果树种植、购置苗木、化肥等材料。</t>
  </si>
  <si>
    <t>工布江达县工布江达镇结底岗村村民委员会</t>
  </si>
  <si>
    <t>540421202107215</t>
  </si>
  <si>
    <t xml:space="preserve">工布江达县藏猪原种保护及扩繁育基地建设项目 </t>
  </si>
  <si>
    <t>540421202117216</t>
  </si>
  <si>
    <t>拉如村花卉种植项目</t>
  </si>
  <si>
    <t>在拉如村建设薰衣草种植基地约300亩，开展土地整理、幼苗种植、地膜、灌溉设施等建设。</t>
  </si>
  <si>
    <t>540421202116217</t>
  </si>
  <si>
    <t>工布江达镇种植温室大棚项目</t>
  </si>
  <si>
    <t>新建5座温室共13636.7平方米（单栋建筑面积2727.34平方米），水肥车间600平方米，原接待室改造351.5平方米，原门卫室改造68.65平方米以及其他附属配套设施。</t>
  </si>
  <si>
    <t>540421202117218</t>
  </si>
  <si>
    <t>新措旅游产业配套设施项目</t>
  </si>
  <si>
    <t>新措旅游配套设施，提高旅游品质，购置白牦牛3头（用于拍摄及骑行体验）、自行车等配套设施，桑通牧场至新措湖边道路新建网红打卡点（游客休息点）3处及配套设施。</t>
  </si>
  <si>
    <t>错高乡罗池村股份经济合作社</t>
  </si>
  <si>
    <t>540421202119219</t>
  </si>
  <si>
    <t>工布江达县错高村整体搬迁配套基础设施</t>
  </si>
  <si>
    <t>540421202116220</t>
  </si>
  <si>
    <t>工布江达镇孜嘎村易地搬迁农田防汛设施和农田水利等基础设施建设项目</t>
  </si>
  <si>
    <t>540421202116221</t>
  </si>
  <si>
    <t>工布江达县金达镇旁村农田灌溉设施建设项目</t>
  </si>
  <si>
    <t>金达镇旁村</t>
  </si>
  <si>
    <t>540421202116222</t>
  </si>
  <si>
    <t>乡村振兴示范引领试点村建设项目</t>
  </si>
  <si>
    <t>修建牛棚2座、牛棚附属工程1项、蔬菜大棚6027.84平方米、蔬菜大棚附属工程1项、公厕一座等</t>
  </si>
  <si>
    <t>540421202204223</t>
  </si>
  <si>
    <t>工布江达县巴河镇牦牛经济杂交扩繁养殖基地建设项目</t>
  </si>
  <si>
    <t>新建牛棚3340.96平方米、管理用房330.75平方米、晾晒大棚563.04平方米、无害化处理车间181.09平方米、设备间、固液分离间200平方米、设备用房524.84平方米、青储池1040平方米、通透式围墙828.77米、水泥道路4177.62平方米、牛舍阳光棚3240平方米、室外给排水、电气工程，设备购置及相关附属工程。</t>
  </si>
  <si>
    <t>540421202207224</t>
  </si>
  <si>
    <t>工布江达县藏猪养殖扩繁基地建设项目</t>
  </si>
  <si>
    <t>新建公猪舍364.48平方米、配产舍2593.62平方米、保育舍1442.84平方米、干湿分离间293.76平方米、饲料加工间293.76平方米、管理用房564.75平方米、消毒通道62.92平方米、值班室152.89平方米、硬化地面7417.68平方米、场地土石方49927.1立方米及其它附属设施。</t>
  </si>
  <si>
    <t>540421202216225</t>
  </si>
  <si>
    <t>巴河镇叮当村果林提升建设项目</t>
  </si>
  <si>
    <t>农林种植果树8500株，田间土地整理119亩，取水灌溉工程及相关附属工程</t>
  </si>
  <si>
    <t>工布江达县巴河镇叮当村股份经济合作社</t>
  </si>
  <si>
    <t>540421202207226</t>
  </si>
  <si>
    <t>工布江达藏猪地标产品精细加工基地</t>
  </si>
  <si>
    <t>加工厂改造工程433.44平方米、腊肉晾晒棚工程50平方米、室外硬化、电气工程及设备购置。</t>
  </si>
  <si>
    <t>540421202207227</t>
  </si>
  <si>
    <t>工布江达县藏猪养殖扩繁基地建设项目（二期）</t>
  </si>
  <si>
    <t>配产舍2593.62平方米，保育舍1442.84平方米，育肥舍2082.66平方米，配套附属设施及设备安装工程。</t>
  </si>
  <si>
    <t>540421202207228</t>
  </si>
  <si>
    <t>工布江达县仔猪入户养殖项目</t>
  </si>
  <si>
    <t>巴河镇、江达乡、金达镇、仲莎乡、朱拉乡、错高乡、工布江达镇</t>
  </si>
  <si>
    <t>发放猪饲料：一头猪发放2袋、发放猪补贴：一头猪补贴300元、</t>
  </si>
  <si>
    <t>农户、农牧民专业合作社、国企</t>
  </si>
  <si>
    <t>农户、工布江达县嘎布藏猪养殖农民专业合作社、工布江达县扶贫开发创业投资有限责任公司</t>
  </si>
  <si>
    <t>540421202210229</t>
  </si>
  <si>
    <t>工布江达县高原冷水鱼养殖项目</t>
  </si>
  <si>
    <t>配套设施：引水渠、排水沟、区内道路、绿化及护栏等。
设备购置：鱼苗孵化设备、喂料设备、消毒设备、检验检疫设备、增氧设备、水温水流控制设备、清污设备等。</t>
  </si>
  <si>
    <t>鱼虾</t>
  </si>
  <si>
    <t>540421202204230</t>
  </si>
  <si>
    <t xml:space="preserve">工布江达县巴河镇牦牛经济杂交扩繁养殖基地建设项目 </t>
  </si>
  <si>
    <t>540421202204231</t>
  </si>
  <si>
    <t>工布江达县牦牛经济杂交项目</t>
  </si>
  <si>
    <t>540421202204232</t>
  </si>
  <si>
    <t>工布江达县金达镇加龙村牦牛寄养入户项目</t>
  </si>
  <si>
    <t>金达镇加龙村</t>
  </si>
  <si>
    <t>发放牦牛清单及项目支付凭证</t>
  </si>
  <si>
    <t>540421202217233</t>
  </si>
  <si>
    <t>工布江达县欧巴村精品民宿改造建设项目（一期）</t>
  </si>
  <si>
    <t>镀锌钢结构框架体系、氟碳喷涂铝合金外壳模块、保温防水防潮构造体系、全景电雾化钢化玻璃门窗、中空夹胶钢化玻璃天窗、烤漆不锈钢平开入户门、全景阳台、产品配套入户楼梯、产品底部配套脚撑、插卡取电/取卡断电面板、多情景模式功能面板、照明/窗帘智能集成控制、全屋智能语音控制、手机智能门禁、标准色集成天花、墙面模块、环保木地板、卫生间隐私玻璃门、卫生间大理石地面、定制洗手台/台盆/卫浴镜、定制智能马桶/龙头/花洒/地漏、全屋照明系统、全屋水电系统、标准色遮光窗帘、天窗隔热窗帘、电热地暖、自动投影屏、变频冷暖风空调、储水式电热水器、照明通风取暖三合一浴霸、给水管道电辅热系统、简餐吧台、定制玄关置物台、入户沙发、茶几、沙发坐垫靠背、床、床垫、床上用品、电视、路由器、嵌入式蓝牙音响、小爱智能触屏 PRO、台灯、卫生间毛巾架、室内装饰品、吊环/运输固定件/运输包装。</t>
  </si>
  <si>
    <t>540421202218234</t>
  </si>
  <si>
    <t>工布江达县仲莎乡仲莎村整村提升改造项目（二期）</t>
  </si>
  <si>
    <t>540421202219235</t>
  </si>
  <si>
    <t>540421202317236</t>
  </si>
  <si>
    <t>工布江达县欧巴村精品民宿改造建设项目</t>
  </si>
  <si>
    <t>新建400平方米水处理厂，新建道路8358平方米，公测162.8平方米，绿化23904平方米，14栋旧居改造为民宿及其他附属工程。可行性：通过该项目的建设，对带动整个片区旅游业的发展，为后续的旅游业的开展做好铺垫工作，对接下来的林芝市的旅游业的发展有着至关重要的作用，通过旅游业的逐步开展，从而促进当地经济的大力发展。项目建成后，社会效益明显。因此，本项目的建设是必要的，项目建成投入使用后的，对当地经济发展创造良好条件。必要性：乡村振兴就是要实现农业产业现代化。今年以来，土地流转、现代化农业等概念被提出。农村要改变现状，必须从大力发展旅游产业做起，大力发展乡村旅游恰好是实现乡村产业兴旺繁荣的重要途径。经营主体：工布江达县扶贫开发创业投资有限责任公司。效益分析：重点对  10 户脱贫户和 26  户脱贫人口进行帮扶带动，该项目会为他们提供就业岗位，培养相关技术人员，增加群众收入及政府税收.项目后期收益会优先考虑到本县欧巴村及周边村落的脱贫人口和脱贫监测对象。将会直接带动巴河镇全镇10户26人增收。项目预计年均实现收益 80（万元）项目受益群众户 (户)：762户，项目受益群众人数2883人，其中：受益脱贫户数（含监测对象）135户，受益脱贫人数（含监测对象）451人。</t>
  </si>
  <si>
    <t>540421202304237</t>
  </si>
  <si>
    <t>工布江达县巴河镇牦牛经济杂交第二期推广建设项目</t>
  </si>
  <si>
    <t>新建育肥牛舍7392.96平方米，新建绿化7898.09平方米，硬化道路900.66平方米，碎石路1666.41平方米，新建阳光棚5500.08平方米，室外给排水、电气工程，设备购置及相关附属工程。可行性：政府不断增加对西藏资金和技术的投入，尤其是以牦牛为主的肉奶牛养殖业的资金、物质和技术投入，并制定有利于牦牛产业发展的优惠政策，为进一步促进西藏特色畜牧业的持续发展起到了积极的作用。必要性：本项目从实际出发，建设巴河镇牦牛经济杂交第二期推广建设项目，能够有效提高巴河镇优质牦牛肉的均衡供应能力，推进巴河镇畜牧业发展，增收农牧民收入，建立牦牛养殖的快速、可持续发展模式。经营主体：工布江达县扶贫开发创业投资有限责任公司。效益分析：主要辐射带动全县36个重点帮扶村及全县监测户可为周边村镇群众提供就业。全面推进乡村振兴，有效发挥帮扶项目资金重点对脱贫人口和监测对象进行带动帮扶，在此基础上，有序带动其他农户发展。项目预计年均实现收益 50（万元）项目受益群众户 (户)：77户，项目受益群众人数241人，其中：受益脱贫户数（含监测对象）7户，受益脱贫人数（含监测对象）18人。</t>
  </si>
  <si>
    <t>540421202317238</t>
  </si>
  <si>
    <t>工布江达县巴松措水上漂流旅游建设项目</t>
  </si>
  <si>
    <t>统一采购：运动筏20条、运动擅浆30对、运动筏架20台、充气浆板20条、双人充气皮划艇20条、充气独木舟20条、双叶浆150支、单叶浆250支、防水对讲机20部、全防护水上运动干衣200件、运动救生衣200件、漂流鞋200双、水上运动头盔200顶、应急救援用AED除颤仪，心肺复苏模拟人和配套教具5套、水域救援专业绳包和救生圈20个、水域救援充气船2条、30p两冲程外机2台、水域救援浮力拦截索和定锚200米、水域救援专用绳200米、水域救援水下探测仪1台、水域救援夜间照明器5部、水域救援用浆板10条、水域专用电动救生器1条、拉丝浮动码头480平方米、充气空压机2台、河道安全视频影像监控器20台、场地平整790㎡，挖掘机挖一般土方三类土382㎡，夯填土、填方538㎡、自卸汽车运土742㎡、室外排污150m，室外用电200m。可行性：工布江达县巴松措水上漂流旅游建设项目，在该项目基础上，结合青少年研学基地、大型水上赛事、水上运动技能培训、等多种功能业态，形成高原水上体育旅游样板。必要性：以开发水上漂流旅游为盈利点，以组织水域救援培训为专业形象，树立西藏自治区独一无二的水上运动体育旅游示范基地。成为工布江达县的美丽振兴乡村样板项目。经营主体：工布江达县扶贫开发创业投资有限责任公司。效益分析：通过以企业+村集体+群众方式，使群众增收，提供旅游服务岗位10个，带动当地就业人数30—80人。项目预计年均实现收益 20（万元）项目受益群众户 (户)：7137户，项目受益群众人数30596人，其中：受益脱贫户数（含监测对象）1359户，受益脱贫人数（含监测对象）4768人。</t>
  </si>
  <si>
    <t>540421202319239</t>
  </si>
  <si>
    <t>工布江达县肉制品加工厂技术提升改造建设项目</t>
  </si>
  <si>
    <t>新建广式烤肠、早餐肠车间615.09㎡、新建红烧猪肉罐头车间762.84㎡、新建牛肉粒和手撕牛肉车间762.84㎡、牛肉干和卤肉车间762.84㎡、总体给排水工程、总体电气工程、1#污水处理池、2#污水处理池、产品销售点改造等。可行性：我县通过充分发挥工布江达县畜牧业资源优势，面向市场需求，突出我县特色，大力发展优质藏香猪、生猪养殖和肉食品深加工，调整优化农业内部结构，对促进农业增效、农民增收，建设新型肉食品企业，提升区域性生猪养殖和肉食品深加工，必要性：我县城乡人民群众生活质量具有重要的意义。我公司本着对藏香猪产业开发的热忱、实干精神以及带动当地农牧民群众增收的决心，依托宝贵的藏香猪资源和林芝全域旅游大环境，全力打造藏香猪产业链，并积极参与到工布江达县产业扶贫攻坚战中，为当地“三岩”易地搬迁群众提供就业岗位。经营主体：工布江达县扶贫开发创业投资有限责任公司。效益分析：该项目以企业+村集体+群众的模式进行。项目预计年均实现收益 80（万元）,项目受益群众户 (户)：66户，项目受益群众人数440人，其中：受益脱贫户数（含监测对象）19户，受益脱贫人数（含监测对象）83人。</t>
  </si>
  <si>
    <t>540421202307240</t>
  </si>
  <si>
    <t xml:space="preserve">工布江达县仔猪入户养殖项目 </t>
  </si>
  <si>
    <t>540421202304241</t>
  </si>
  <si>
    <t>工布江达县牦牛经济杂交及育肥项目</t>
  </si>
  <si>
    <t>加兴乡、金达镇、仲莎乡、错高乡</t>
  </si>
  <si>
    <t>通过县级指导，乡级管理，村级实施，农户养殖的方式，采购3至6岁犏奶牛，实行入户养殖，培育牦牛经济杂交；采购牦牛（犊牛），实行入户养殖，成年后交由企业集中育肥，进行销售，收益由村集体牵头，实行申报制度，继续投入到产业发展中。可行性：本项目的建设符合国家、自治区产业调整规划思路，符合《西藏高原特色农产品基地建设规划》中提出的“绿色、精品、高端”的发展路线和“因地制宜、提质增效、科学发展”的原则，政策扶持有保障。近年来，国家不断加大对专业养殖大户、家庭农场和农民合作社等新型农业经营主体的支持力度，实行新增补贴向专业大户、家庭农场和农民合作社倾斜政策。必要性：2023年建设重点帮扶村“一村一策”养殖产业需求，结合我县“牦牛高产县”产业发展思路，统筹实施牦牛经济杂交及育肥项目。“十四五”国家重点研发专项“牦牛产业关键技术研究与应用示范”项目进展，西藏将推进农牧业5大科技专项。经营主体：工布江达县扶贫开发创业投资有限责任公司。效益分析：通过县级指导，乡级管理，村级实施，农户养殖的方式进行入户养殖，由政府采购牦牛，选取有意愿、有能力的农户实施入户养殖，利用农户丰富的草场资源，开展母畜养殖，集中受孕。项目预计年均实现收益50.38（万元），项目受益群众户  (户)256户，项目受益群众人数(人)598人，其中：受益脱贫户数（含监测对象）256户，受益脱贫人数（含监测对象）598人。</t>
  </si>
  <si>
    <t>540421202316242</t>
  </si>
  <si>
    <t>工布江达县仲莎乡仲莎行政村农田灌溉提升工程</t>
  </si>
  <si>
    <t>仲莎乡仲莎行政村</t>
  </si>
  <si>
    <t>540421202304243</t>
  </si>
  <si>
    <t xml:space="preserve">工布江达县牦牛经济杂交及育肥项目 </t>
  </si>
  <si>
    <t>540421202316244</t>
  </si>
  <si>
    <t>巴河镇孜木宗村农田灌溉渠提升项目</t>
  </si>
  <si>
    <t>新建技能培训综合楼建筑面积776.44平方米、公厕面积 25.5平方米及附属工程</t>
  </si>
  <si>
    <t>无验收和决算</t>
  </si>
  <si>
    <t>扶贫少数民族发展资金</t>
  </si>
  <si>
    <t>错高乡洛池村犏奶牛养殖</t>
  </si>
  <si>
    <t>错高乡洛池村</t>
  </si>
  <si>
    <t>错高乡结巴村低产田改造</t>
  </si>
  <si>
    <t>仲莎乡仲莎村土地治理项目</t>
  </si>
  <si>
    <t>低产田改造495亩，其中：客土改良165亩，土地平整土地330亩。新建砼水渠2400米，开敞式进水口1座，尘沙池1座，分水口24座，农用桥3座。</t>
  </si>
  <si>
    <t>金达镇支部自然村土地治理项目</t>
  </si>
  <si>
    <t>低产田改造400亩，其中：客土改良100亩，土地平整300亩，农田网围栏600米、砼晒场500平方米。</t>
  </si>
  <si>
    <t xml:space="preserve">金达镇支部自然村土地治理项目 </t>
  </si>
  <si>
    <t>加兴乡加兴村农田防洪提项目</t>
  </si>
  <si>
    <t>工布江达镇娘当村扎丁水渠建设项目2</t>
  </si>
  <si>
    <t>娘浦乡夏沙村土地整理项目</t>
  </si>
  <si>
    <t>娘浦乡夏沙村</t>
  </si>
  <si>
    <t>江达乡</t>
  </si>
  <si>
    <t>工布江达县土地整理项目</t>
  </si>
  <si>
    <t>工布江达镇帕朗萨村饮水工程提升项目</t>
  </si>
  <si>
    <t>工布江达县江达乡太昭村巩固提升建设项目</t>
  </si>
  <si>
    <t>市级行政区名称</t>
  </si>
  <si>
    <t>县级行政区名称</t>
  </si>
  <si>
    <t>县级行政区划代码</t>
  </si>
  <si>
    <t>01</t>
  </si>
  <si>
    <t>小麦</t>
  </si>
  <si>
    <t>02</t>
  </si>
  <si>
    <t>饲料</t>
  </si>
  <si>
    <t>03</t>
  </si>
  <si>
    <t>墨脱县</t>
  </si>
  <si>
    <t>04</t>
  </si>
  <si>
    <t>波密县</t>
  </si>
  <si>
    <t>05</t>
  </si>
  <si>
    <t>察隅县</t>
  </si>
  <si>
    <t>06</t>
  </si>
  <si>
    <t>朗县</t>
  </si>
  <si>
    <t>07</t>
  </si>
  <si>
    <t>米林市</t>
  </si>
  <si>
    <t>08</t>
  </si>
  <si>
    <t>蜂</t>
  </si>
  <si>
    <t>09</t>
  </si>
  <si>
    <t>10</t>
  </si>
  <si>
    <t>藏药</t>
  </si>
  <si>
    <t>11</t>
  </si>
  <si>
    <t>茶</t>
  </si>
  <si>
    <t>12</t>
  </si>
  <si>
    <t>葡萄</t>
  </si>
  <si>
    <t>13</t>
  </si>
  <si>
    <t>苹果</t>
  </si>
  <si>
    <t>14</t>
  </si>
  <si>
    <t>猕猴桃</t>
  </si>
  <si>
    <t>15</t>
  </si>
  <si>
    <t>16</t>
  </si>
  <si>
    <t>17</t>
  </si>
  <si>
    <t>18</t>
  </si>
  <si>
    <t>19</t>
  </si>
  <si>
    <t>地市名称</t>
  </si>
  <si>
    <t>县区名称</t>
  </si>
  <si>
    <t>项目年度</t>
  </si>
  <si>
    <t>项目名称</t>
  </si>
  <si>
    <t>计划投资</t>
  </si>
  <si>
    <t>自筹</t>
  </si>
  <si>
    <t>实际投资</t>
  </si>
  <si>
    <t>建设地点</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</si>
  <si>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</si>
  <si>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</si>
  <si>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</si>
  <si>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</si>
  <si>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</si>
  <si>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</si>
  <si>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</si>
  <si>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</si>
  <si>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</si>
  <si>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</si>
  <si>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</si>
  <si>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</si>
  <si>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</si>
  <si>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</si>
  <si>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</si>
  <si>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</si>
  <si>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</si>
  <si>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</si>
  <si>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</si>
  <si>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</si>
  <si>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</si>
  <si>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</si>
  <si>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</si>
  <si>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</si>
  <si>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</si>
  <si>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</si>
  <si>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</si>
  <si>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</si>
  <si>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</si>
  <si>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</si>
  <si>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</si>
  <si>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</si>
  <si>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</si>
  <si>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</si>
  <si>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</si>
  <si>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</si>
  <si>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</si>
  <si>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</si>
  <si>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</si>
  <si>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</si>
  <si>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</si>
  <si>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</si>
  <si>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</si>
  <si>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</si>
  <si>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</si>
  <si>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</si>
  <si>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</si>
  <si>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</si>
  <si>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</si>
  <si>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</si>
  <si>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</si>
  <si>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</si>
  <si>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</si>
  <si>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</si>
  <si>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</si>
  <si>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</si>
  <si>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</si>
  <si>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</si>
  <si>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</si>
  <si>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</si>
  <si>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</si>
  <si>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</si>
  <si>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</si>
  <si>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</si>
  <si>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</si>
  <si>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</si>
  <si>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</si>
  <si>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</si>
  <si>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</si>
  <si>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</si>
  <si>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</si>
  <si>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</si>
  <si>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</si>
  <si>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</si>
  <si>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</si>
  <si>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</si>
  <si>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</si>
  <si>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</si>
  <si>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</si>
  <si>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</si>
  <si>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</si>
  <si>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</si>
  <si>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</si>
  <si>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</si>
  <si>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</si>
  <si>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</si>
  <si>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</si>
  <si>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</si>
  <si>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</si>
  <si>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</si>
  <si>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</si>
  <si>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</si>
  <si>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</si>
  <si>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</si>
  <si>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</si>
  <si>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</si>
  <si>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</si>
  <si>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</si>
  <si>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</si>
  <si>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</si>
  <si>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</si>
  <si>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</si>
  <si>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</si>
  <si>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</si>
  <si>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</si>
  <si>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</si>
  <si>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</si>
  <si>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</si>
  <si>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</si>
  <si>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</si>
  <si>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</si>
  <si>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</si>
  <si>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</si>
  <si>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</si>
  <si>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</si>
  <si>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</si>
  <si>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</si>
  <si>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</si>
  <si>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</si>
  <si>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</si>
  <si>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</si>
  <si>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</si>
  <si>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</si>
  <si>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</si>
  <si>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</si>
  <si>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</si>
  <si>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</si>
  <si>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</si>
  <si>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</si>
  <si>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</si>
  <si>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</si>
  <si>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</si>
  <si>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</si>
  <si>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</si>
  <si>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</si>
  <si>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</si>
  <si>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</si>
  <si>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</si>
  <si>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</si>
  <si>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</si>
  <si>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</si>
  <si>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</si>
  <si>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</si>
  <si>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</si>
  <si>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</si>
  <si>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</si>
  <si>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</si>
  <si>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</si>
  <si>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</si>
  <si>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</si>
  <si>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</si>
  <si>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</si>
  <si>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</si>
  <si>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</si>
  <si>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</si>
  <si>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</si>
  <si>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</si>
  <si>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</si>
  <si>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</si>
  <si>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</si>
  <si>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</si>
  <si>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</si>
  <si>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</si>
  <si>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</si>
  <si>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</si>
  <si>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</si>
  <si>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</si>
  <si>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</si>
  <si>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</si>
  <si>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</si>
  <si>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</si>
  <si>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</si>
  <si>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</si>
  <si>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</si>
  <si>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</si>
  <si>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</si>
  <si>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</si>
  <si>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</si>
  <si>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</si>
  <si>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</si>
  <si>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</si>
  <si>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</si>
  <si>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</si>
  <si>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</si>
  <si>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</si>
  <si>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</si>
  <si>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</si>
  <si>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</si>
  <si>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</si>
  <si>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</si>
  <si>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</si>
  <si>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</si>
  <si>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</si>
  <si>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</si>
  <si>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</si>
  <si>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</si>
  <si>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</si>
  <si>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</si>
  <si>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</si>
  <si>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</si>
  <si>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</si>
  <si>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</si>
  <si>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</si>
  <si>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</si>
  <si>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</si>
  <si>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</si>
  <si>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</si>
  <si>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</si>
  <si>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</si>
  <si>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</si>
  <si>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</si>
  <si>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</si>
  <si>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</si>
  <si>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</si>
  <si>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</si>
  <si>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</si>
  <si>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</si>
  <si>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</si>
  <si>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</si>
  <si>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</si>
  <si>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</si>
  <si>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</si>
  <si>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</si>
  <si>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</si>
  <si>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</si>
  <si>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</si>
  <si>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</si>
  <si>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</si>
  <si>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</si>
  <si>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</si>
  <si>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</si>
  <si>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</si>
  <si>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</si>
  <si>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</si>
  <si>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</si>
  <si>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</si>
  <si>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</si>
  <si>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</si>
  <si>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</si>
  <si>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</si>
  <si>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</si>
  <si>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</si>
  <si>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</si>
  <si>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</si>
  <si>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非财政清单范畴</t>
  </si>
  <si>
    <t>朱拉乡精准扶贫茶馆超市建设项目</t>
  </si>
  <si>
    <t>朱拉民俗体验区</t>
  </si>
  <si>
    <t>加兴乡异地扶贫开发藏家乐项目</t>
  </si>
  <si>
    <t>加兴乡松多畜产品加工销售专业合作社</t>
  </si>
  <si>
    <t>加兴乡藏香加工合作社项目</t>
  </si>
  <si>
    <t>加兴乡下巴塘家庭旅馆及馒头店综合体“4+1”项目</t>
  </si>
  <si>
    <t>加兴乡罗马林综合商店、饲料加工厂“4+1”项目</t>
  </si>
  <si>
    <t>仲莎温室建设项目</t>
  </si>
  <si>
    <t>仲莎贡巴村氆氇产销合作社扩建项目</t>
  </si>
  <si>
    <t>仲莎乡翁布朗牦牛养殖项目</t>
  </si>
  <si>
    <t>错高乡错高村藏猪繁育基地改扩建项目</t>
  </si>
  <si>
    <t>巴河镇朗色村新建藏餐馆项目</t>
  </si>
  <si>
    <t>巴河镇秀巴村藏家乐项目</t>
  </si>
  <si>
    <t>巴河镇孜木宗村技能培训综合楼建设项目</t>
  </si>
  <si>
    <t>巴河镇拉如村扩建油菜籽加工厂项目</t>
  </si>
  <si>
    <t>巴河镇嘎让村超市项目</t>
  </si>
  <si>
    <t>巴河镇帮久村蔬菜店项目</t>
  </si>
  <si>
    <t>巴河镇广告店项目</t>
  </si>
  <si>
    <t>巴河镇彩票店</t>
  </si>
  <si>
    <t>金达雪村藏鸡养殖</t>
  </si>
  <si>
    <t>工布江达镇阿沛村休闲采摘园项目</t>
  </si>
  <si>
    <t>工布江达镇孜嘎村油菜种植项目</t>
  </si>
  <si>
    <t>工布江达镇结定村藏猪养殖合作社</t>
  </si>
  <si>
    <t>工布江达镇拉龙村氆氇加工合作社扩建项目</t>
  </si>
  <si>
    <t>工布江达镇扎玛村村集体茶馆</t>
  </si>
  <si>
    <t>工布江达县砼预制构件加工厂建设项目</t>
  </si>
  <si>
    <t>利众藏香项目</t>
  </si>
  <si>
    <t>朱拉乡崩嘎 村小商店建设项目</t>
  </si>
  <si>
    <t>娘蒲乡朝朗村种牦牛引进试点项且</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</si>
</sst>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0_ ;_ @_ "/>
    <numFmt numFmtId="177" formatCode="0.00_ "/>
    <numFmt numFmtId="178" formatCode="0_ "/>
  </numFmts>
  <fonts count="78">
    <font>
      <sz val="11"/>
      <color theme="1"/>
      <name val="宋体"/>
      <charset val="134"/>
      <scheme val="minor"/>
    </font>
    <font>
      <sz val="20"/>
      <color theme="1"/>
      <name val="宋体"/>
      <charset val="134"/>
      <scheme val="minor"/>
    </font>
    <font>
      <sz val="18"/>
      <color theme="1"/>
      <name val="宋体"/>
      <charset val="134"/>
      <scheme val="minor"/>
    </font>
    <font>
      <sz val="20"/>
      <color theme="1"/>
      <name val="方正小标宋简体"/>
      <charset val="134"/>
    </font>
    <font>
      <b/>
      <sz val="11"/>
      <color indexed="8"/>
      <name val="仿宋_GB2312"/>
      <charset val="134"/>
    </font>
    <font>
      <b/>
      <sz val="11"/>
      <color rgb="FF000000"/>
      <name val="仿宋_GB2312"/>
      <charset val="134"/>
    </font>
    <font>
      <sz val="11"/>
      <color indexed="8"/>
      <name val="仿宋_GB2312"/>
      <charset val="134"/>
    </font>
    <font>
      <sz val="11"/>
      <color rgb="FF000000"/>
      <name val="仿宋_GB2312"/>
      <charset val="134"/>
    </font>
    <font>
      <b/>
      <sz val="11"/>
      <color rgb="FFFF0000"/>
      <name val="仿宋_GB2312"/>
      <charset val="134"/>
    </font>
    <font>
      <sz val="10"/>
      <color rgb="FF000000"/>
      <name val="宋体"/>
      <charset val="204"/>
      <scheme val="minor"/>
    </font>
    <font>
      <sz val="14"/>
      <color theme="1"/>
      <name val="Times New Roman"/>
      <charset val="134"/>
    </font>
    <font>
      <sz val="14"/>
      <color theme="1"/>
      <name val="仿宋"/>
      <charset val="134"/>
    </font>
    <font>
      <b/>
      <sz val="18"/>
      <color theme="1"/>
      <name val="仿宋"/>
      <charset val="134"/>
    </font>
    <font>
      <b/>
      <sz val="14"/>
      <color indexed="8"/>
      <name val="仿宋"/>
      <charset val="134"/>
    </font>
    <font>
      <b/>
      <sz val="14"/>
      <color rgb="FF000000"/>
      <name val="仿宋"/>
      <charset val="134"/>
    </font>
    <font>
      <sz val="14"/>
      <color theme="1"/>
      <name val="宋体"/>
      <charset val="134"/>
    </font>
    <font>
      <sz val="11"/>
      <name val="宋体"/>
      <charset val="134"/>
      <scheme val="minor"/>
    </font>
    <font>
      <sz val="11"/>
      <name val="方正仿宋简体"/>
      <charset val="134"/>
    </font>
    <font>
      <sz val="14"/>
      <color indexed="8"/>
      <name val="仿宋"/>
      <charset val="134"/>
    </font>
    <font>
      <b/>
      <sz val="14"/>
      <color rgb="FFFF0000"/>
      <name val="仿宋"/>
      <charset val="134"/>
    </font>
    <font>
      <sz val="14"/>
      <color rgb="FF000000"/>
      <name val="仿宋"/>
      <charset val="134"/>
    </font>
    <font>
      <b/>
      <sz val="12"/>
      <color theme="1"/>
      <name val="仿宋"/>
      <charset val="134"/>
    </font>
    <font>
      <b/>
      <sz val="12"/>
      <color theme="1"/>
      <name val="Times New Roman"/>
      <charset val="134"/>
    </font>
    <font>
      <sz val="10"/>
      <color theme="1"/>
      <name val="Times New Roman"/>
      <charset val="134"/>
    </font>
    <font>
      <b/>
      <sz val="10"/>
      <color indexed="8"/>
      <name val="仿宋"/>
      <charset val="134"/>
    </font>
    <font>
      <b/>
      <sz val="10"/>
      <color rgb="FF000000"/>
      <name val="仿宋"/>
      <charset val="134"/>
    </font>
    <font>
      <sz val="10"/>
      <color theme="1"/>
      <name val="宋体"/>
      <charset val="134"/>
    </font>
    <font>
      <sz val="10"/>
      <color theme="1"/>
      <name val="宋体"/>
      <charset val="134"/>
      <scheme val="minor"/>
    </font>
    <font>
      <sz val="10"/>
      <color indexed="8"/>
      <name val="仿宋"/>
      <charset val="134"/>
    </font>
    <font>
      <sz val="10"/>
      <color theme="1"/>
      <name val="仿宋"/>
      <charset val="134"/>
    </font>
    <font>
      <b/>
      <sz val="10"/>
      <color rgb="FFFF0000"/>
      <name val="仿宋"/>
      <charset val="134"/>
    </font>
    <font>
      <b/>
      <sz val="10"/>
      <name val="仿宋"/>
      <charset val="134"/>
    </font>
    <font>
      <sz val="10"/>
      <color rgb="FFFF0000"/>
      <name val="宋体"/>
      <charset val="134"/>
      <scheme val="minor"/>
    </font>
    <font>
      <sz val="11"/>
      <color theme="1"/>
      <name val="仿宋"/>
      <charset val="134"/>
    </font>
    <font>
      <b/>
      <sz val="22"/>
      <color theme="1"/>
      <name val="仿宋"/>
      <charset val="134"/>
    </font>
    <font>
      <b/>
      <sz val="11"/>
      <color indexed="8"/>
      <name val="仿宋"/>
      <charset val="134"/>
    </font>
    <font>
      <sz val="11"/>
      <color indexed="8"/>
      <name val="仿宋"/>
      <charset val="134"/>
    </font>
    <font>
      <b/>
      <sz val="11"/>
      <color rgb="FF000000"/>
      <name val="仿宋"/>
      <charset val="134"/>
    </font>
    <font>
      <sz val="11"/>
      <color rgb="FF000000"/>
      <name val="仿宋"/>
      <charset val="134"/>
    </font>
    <font>
      <sz val="11"/>
      <color rgb="FFFF0000"/>
      <name val="仿宋"/>
      <charset val="134"/>
    </font>
    <font>
      <b/>
      <sz val="11"/>
      <color theme="1"/>
      <name val="仿宋"/>
      <charset val="134"/>
    </font>
    <font>
      <b/>
      <sz val="20"/>
      <color theme="1"/>
      <name val="宋体"/>
      <charset val="134"/>
      <scheme val="minor"/>
    </font>
    <font>
      <b/>
      <sz val="11"/>
      <name val="仿宋"/>
      <charset val="134"/>
    </font>
    <font>
      <sz val="11"/>
      <name val="仿宋"/>
      <charset val="134"/>
    </font>
    <font>
      <b/>
      <sz val="11"/>
      <color rgb="FFFF0000"/>
      <name val="仿宋"/>
      <charset val="134"/>
    </font>
    <font>
      <sz val="10"/>
      <name val="宋体"/>
      <charset val="134"/>
      <scheme val="minor"/>
    </font>
    <font>
      <sz val="10"/>
      <name val="仿宋"/>
      <charset val="134"/>
    </font>
    <font>
      <b/>
      <sz val="10"/>
      <color theme="1"/>
      <name val="Times New Roman"/>
      <charset val="134"/>
    </font>
    <font>
      <b/>
      <sz val="10"/>
      <color theme="1"/>
      <name val="宋体"/>
      <charset val="134"/>
    </font>
    <font>
      <b/>
      <sz val="10"/>
      <name val="Times New Roman"/>
      <charset val="134"/>
    </font>
    <font>
      <sz val="10"/>
      <color rgb="FFFF0000"/>
      <name val="仿宋"/>
      <charset val="134"/>
    </font>
    <font>
      <sz val="12"/>
      <color theme="1"/>
      <name val="宋体"/>
      <charset val="134"/>
      <scheme val="minor"/>
    </font>
    <font>
      <sz val="12"/>
      <name val="宋体"/>
      <charset val="134"/>
      <scheme val="minor"/>
    </font>
    <font>
      <sz val="2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
      <sz val="10"/>
      <color indexed="8"/>
      <name val="宋体"/>
      <charset val="134"/>
    </font>
    <font>
      <sz val="11"/>
      <color indexed="8"/>
      <name val="宋体"/>
      <charset val="134"/>
    </font>
    <font>
      <sz val="14"/>
      <color rgb="FF000000"/>
      <name val="宋体"/>
      <charset val="134"/>
    </font>
  </fonts>
  <fills count="3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2"/>
        <bgColor indexed="64"/>
      </patternFill>
    </fill>
    <fill>
      <patternFill patternType="solid">
        <fgColor rgb="FFFF0000"/>
        <bgColor indexed="64"/>
      </patternFill>
    </fill>
    <fill>
      <patternFill patternType="solid">
        <fgColor rgb="FF00B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0" fillId="8" borderId="7" applyNumberFormat="0" applyFont="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8" applyNumberFormat="0" applyFill="0" applyAlignment="0" applyProtection="0">
      <alignment vertical="center"/>
    </xf>
    <xf numFmtId="0" fontId="60" fillId="0" borderId="8" applyNumberFormat="0" applyFill="0" applyAlignment="0" applyProtection="0">
      <alignment vertical="center"/>
    </xf>
    <xf numFmtId="0" fontId="61" fillId="0" borderId="9" applyNumberFormat="0" applyFill="0" applyAlignment="0" applyProtection="0">
      <alignment vertical="center"/>
    </xf>
    <xf numFmtId="0" fontId="61" fillId="0" borderId="0" applyNumberFormat="0" applyFill="0" applyBorder="0" applyAlignment="0" applyProtection="0">
      <alignment vertical="center"/>
    </xf>
    <xf numFmtId="0" fontId="62" fillId="9" borderId="10" applyNumberFormat="0" applyAlignment="0" applyProtection="0">
      <alignment vertical="center"/>
    </xf>
    <xf numFmtId="0" fontId="63" fillId="10" borderId="11" applyNumberFormat="0" applyAlignment="0" applyProtection="0">
      <alignment vertical="center"/>
    </xf>
    <xf numFmtId="0" fontId="64" fillId="10" borderId="10" applyNumberFormat="0" applyAlignment="0" applyProtection="0">
      <alignment vertical="center"/>
    </xf>
    <xf numFmtId="0" fontId="65" fillId="11" borderId="12" applyNumberFormat="0" applyAlignment="0" applyProtection="0">
      <alignment vertical="center"/>
    </xf>
    <xf numFmtId="0" fontId="66" fillId="0" borderId="13" applyNumberFormat="0" applyFill="0" applyAlignment="0" applyProtection="0">
      <alignment vertical="center"/>
    </xf>
    <xf numFmtId="0" fontId="67" fillId="0" borderId="14" applyNumberFormat="0" applyFill="0" applyAlignment="0" applyProtection="0">
      <alignment vertical="center"/>
    </xf>
    <xf numFmtId="0" fontId="68" fillId="12" borderId="0" applyNumberFormat="0" applyBorder="0" applyAlignment="0" applyProtection="0">
      <alignment vertical="center"/>
    </xf>
    <xf numFmtId="0" fontId="69" fillId="13" borderId="0" applyNumberFormat="0" applyBorder="0" applyAlignment="0" applyProtection="0">
      <alignment vertical="center"/>
    </xf>
    <xf numFmtId="0" fontId="70" fillId="14" borderId="0" applyNumberFormat="0" applyBorder="0" applyAlignment="0" applyProtection="0">
      <alignment vertical="center"/>
    </xf>
    <xf numFmtId="0" fontId="71" fillId="15" borderId="0" applyNumberFormat="0" applyBorder="0" applyAlignment="0" applyProtection="0">
      <alignment vertical="center"/>
    </xf>
    <xf numFmtId="0" fontId="72" fillId="16" borderId="0" applyNumberFormat="0" applyBorder="0" applyAlignment="0" applyProtection="0">
      <alignment vertical="center"/>
    </xf>
    <xf numFmtId="0" fontId="72" fillId="17" borderId="0" applyNumberFormat="0" applyBorder="0" applyAlignment="0" applyProtection="0">
      <alignment vertical="center"/>
    </xf>
    <xf numFmtId="0" fontId="71" fillId="18" borderId="0" applyNumberFormat="0" applyBorder="0" applyAlignment="0" applyProtection="0">
      <alignment vertical="center"/>
    </xf>
    <xf numFmtId="0" fontId="71" fillId="19" borderId="0" applyNumberFormat="0" applyBorder="0" applyAlignment="0" applyProtection="0">
      <alignment vertical="center"/>
    </xf>
    <xf numFmtId="0" fontId="72" fillId="20" borderId="0" applyNumberFormat="0" applyBorder="0" applyAlignment="0" applyProtection="0">
      <alignment vertical="center"/>
    </xf>
    <xf numFmtId="0" fontId="72" fillId="21" borderId="0" applyNumberFormat="0" applyBorder="0" applyAlignment="0" applyProtection="0">
      <alignment vertical="center"/>
    </xf>
    <xf numFmtId="0" fontId="71" fillId="22" borderId="0" applyNumberFormat="0" applyBorder="0" applyAlignment="0" applyProtection="0">
      <alignment vertical="center"/>
    </xf>
    <xf numFmtId="0" fontId="71" fillId="23" borderId="0" applyNumberFormat="0" applyBorder="0" applyAlignment="0" applyProtection="0">
      <alignment vertical="center"/>
    </xf>
    <xf numFmtId="0" fontId="72" fillId="24" borderId="0" applyNumberFormat="0" applyBorder="0" applyAlignment="0" applyProtection="0">
      <alignment vertical="center"/>
    </xf>
    <xf numFmtId="0" fontId="72" fillId="25" borderId="0" applyNumberFormat="0" applyBorder="0" applyAlignment="0" applyProtection="0">
      <alignment vertical="center"/>
    </xf>
    <xf numFmtId="0" fontId="71" fillId="26" borderId="0" applyNumberFormat="0" applyBorder="0" applyAlignment="0" applyProtection="0">
      <alignment vertical="center"/>
    </xf>
    <xf numFmtId="0" fontId="71" fillId="27" borderId="0" applyNumberFormat="0" applyBorder="0" applyAlignment="0" applyProtection="0">
      <alignment vertical="center"/>
    </xf>
    <xf numFmtId="0" fontId="72" fillId="28" borderId="0" applyNumberFormat="0" applyBorder="0" applyAlignment="0" applyProtection="0">
      <alignment vertical="center"/>
    </xf>
    <xf numFmtId="0" fontId="72" fillId="29" borderId="0" applyNumberFormat="0" applyBorder="0" applyAlignment="0" applyProtection="0">
      <alignment vertical="center"/>
    </xf>
    <xf numFmtId="0" fontId="71" fillId="30" borderId="0" applyNumberFormat="0" applyBorder="0" applyAlignment="0" applyProtection="0">
      <alignment vertical="center"/>
    </xf>
    <xf numFmtId="0" fontId="71" fillId="31" borderId="0" applyNumberFormat="0" applyBorder="0" applyAlignment="0" applyProtection="0">
      <alignment vertical="center"/>
    </xf>
    <xf numFmtId="0" fontId="72" fillId="32" borderId="0" applyNumberFormat="0" applyBorder="0" applyAlignment="0" applyProtection="0">
      <alignment vertical="center"/>
    </xf>
    <xf numFmtId="0" fontId="72" fillId="33" borderId="0" applyNumberFormat="0" applyBorder="0" applyAlignment="0" applyProtection="0">
      <alignment vertical="center"/>
    </xf>
    <xf numFmtId="0" fontId="71" fillId="34" borderId="0" applyNumberFormat="0" applyBorder="0" applyAlignment="0" applyProtection="0">
      <alignment vertical="center"/>
    </xf>
    <xf numFmtId="0" fontId="71" fillId="35" borderId="0" applyNumberFormat="0" applyBorder="0" applyAlignment="0" applyProtection="0">
      <alignment vertical="center"/>
    </xf>
    <xf numFmtId="0" fontId="72" fillId="36" borderId="0" applyNumberFormat="0" applyBorder="0" applyAlignment="0" applyProtection="0">
      <alignment vertical="center"/>
    </xf>
    <xf numFmtId="0" fontId="72" fillId="37" borderId="0" applyNumberFormat="0" applyBorder="0" applyAlignment="0" applyProtection="0">
      <alignment vertical="center"/>
    </xf>
    <xf numFmtId="0" fontId="71" fillId="38" borderId="0" applyNumberFormat="0" applyBorder="0" applyAlignment="0" applyProtection="0">
      <alignment vertical="center"/>
    </xf>
    <xf numFmtId="0" fontId="73" fillId="0" borderId="0"/>
    <xf numFmtId="0" fontId="74" fillId="0" borderId="0"/>
  </cellStyleXfs>
  <cellXfs count="260">
    <xf numFmtId="0" fontId="0" fillId="0" borderId="0" xfId="0">
      <alignment vertical="center"/>
    </xf>
    <xf numFmtId="0" fontId="0" fillId="0" borderId="0" xfId="0" applyFill="1" applyAlignment="1">
      <alignment horizontal="left" vertical="center"/>
    </xf>
    <xf numFmtId="0" fontId="0" fillId="0" borderId="0" xfId="0" applyFont="1">
      <alignment vertical="center"/>
    </xf>
    <xf numFmtId="0" fontId="0" fillId="0" borderId="0" xfId="0" applyFill="1">
      <alignment vertical="center"/>
    </xf>
    <xf numFmtId="0" fontId="0" fillId="0" borderId="1" xfId="0" applyFill="1" applyBorder="1" applyAlignment="1">
      <alignment horizontal="left" vertical="center"/>
    </xf>
    <xf numFmtId="0" fontId="0" fillId="2" borderId="0" xfId="0" applyFill="1">
      <alignment vertical="center"/>
    </xf>
    <xf numFmtId="0" fontId="0" fillId="2" borderId="1" xfId="0" applyFill="1" applyBorder="1" applyAlignment="1">
      <alignment horizontal="left" vertical="center"/>
    </xf>
    <xf numFmtId="43" fontId="0" fillId="0" borderId="0" xfId="0" applyNumberFormat="1">
      <alignment vertical="center"/>
    </xf>
    <xf numFmtId="0" fontId="0" fillId="0" borderId="2" xfId="0" applyFill="1" applyBorder="1" applyAlignment="1">
      <alignment horizontal="left" vertical="center"/>
    </xf>
    <xf numFmtId="0" fontId="0" fillId="0" borderId="0" xfId="0" applyAlignment="1">
      <alignment horizontal="center" vertical="center"/>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0" fillId="3" borderId="0" xfId="0" applyFill="1">
      <alignment vertical="center"/>
    </xf>
    <xf numFmtId="0" fontId="0" fillId="0" borderId="1" xfId="0" applyBorder="1" applyAlignment="1">
      <alignment horizontal="center" vertical="center"/>
    </xf>
    <xf numFmtId="176" fontId="0" fillId="0" borderId="0" xfId="0" applyNumberFormat="1">
      <alignment vertical="center"/>
    </xf>
    <xf numFmtId="0" fontId="0" fillId="0" borderId="0" xfId="0" applyFill="1" applyBorder="1" applyAlignment="1">
      <alignment horizontal="center" vertical="center"/>
    </xf>
    <xf numFmtId="0" fontId="0" fillId="0" borderId="0" xfId="0" applyBorder="1" applyAlignment="1">
      <alignment horizontal="center" vertical="center"/>
    </xf>
    <xf numFmtId="43" fontId="0" fillId="3" borderId="0" xfId="0" applyNumberFormat="1" applyFill="1">
      <alignment vertical="center"/>
    </xf>
    <xf numFmtId="43" fontId="0" fillId="0" borderId="0" xfId="0" applyNumberFormat="1" applyFill="1">
      <alignment vertical="center"/>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0" xfId="0"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4" fontId="4"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4" fontId="5" fillId="4" borderId="3" xfId="0" applyNumberFormat="1" applyFont="1" applyFill="1" applyBorder="1" applyAlignment="1">
      <alignment horizontal="center" vertical="center" wrapText="1"/>
    </xf>
    <xf numFmtId="4" fontId="5" fillId="4" borderId="2" xfId="0" applyNumberFormat="1"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4" fontId="8" fillId="4" borderId="4" xfId="0" applyNumberFormat="1" applyFont="1" applyFill="1" applyBorder="1" applyAlignment="1">
      <alignment horizontal="left" vertical="center" wrapText="1"/>
    </xf>
    <xf numFmtId="4" fontId="5" fillId="4" borderId="4" xfId="0" applyNumberFormat="1" applyFont="1" applyFill="1" applyBorder="1" applyAlignment="1">
      <alignment horizontal="center" vertical="center" wrapText="1"/>
    </xf>
    <xf numFmtId="4" fontId="6" fillId="4" borderId="4" xfId="0" applyNumberFormat="1" applyFont="1" applyFill="1" applyBorder="1" applyAlignment="1">
      <alignment horizontal="center" vertical="center" wrapText="1"/>
    </xf>
    <xf numFmtId="0" fontId="0" fillId="0" borderId="1" xfId="0" applyNumberFormat="1" applyBorder="1" applyAlignment="1">
      <alignment horizontal="left" vertical="center"/>
    </xf>
    <xf numFmtId="0" fontId="0" fillId="0" borderId="1" xfId="0" applyFill="1" applyBorder="1" applyAlignment="1">
      <alignment horizontal="left" vertical="center" wrapText="1"/>
    </xf>
    <xf numFmtId="43" fontId="0" fillId="0" borderId="1" xfId="0" applyNumberFormat="1"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justify" vertical="center" wrapText="1"/>
    </xf>
    <xf numFmtId="43" fontId="0" fillId="0" borderId="0" xfId="0" applyNumberFormat="1" applyFill="1" applyAlignment="1">
      <alignment horizontal="center" vertical="center"/>
    </xf>
    <xf numFmtId="0" fontId="0" fillId="2" borderId="1" xfId="0" applyFill="1" applyBorder="1" applyAlignment="1">
      <alignment horizontal="center" vertical="center" wrapText="1"/>
    </xf>
    <xf numFmtId="4" fontId="7" fillId="4" borderId="1" xfId="0" applyNumberFormat="1" applyFont="1" applyFill="1" applyBorder="1" applyAlignment="1">
      <alignment horizontal="center" vertical="center" wrapText="1"/>
    </xf>
    <xf numFmtId="4" fontId="8" fillId="4" borderId="1" xfId="0" applyNumberFormat="1"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horizontal="left" vertical="center" wrapText="1"/>
    </xf>
    <xf numFmtId="0" fontId="0" fillId="0" borderId="4" xfId="0" applyFill="1" applyBorder="1" applyAlignment="1">
      <alignment horizontal="center" vertical="center" wrapText="1"/>
    </xf>
    <xf numFmtId="0" fontId="0" fillId="0" borderId="4" xfId="0" applyFill="1" applyBorder="1" applyAlignment="1">
      <alignment horizontal="justify" vertical="center" wrapText="1"/>
    </xf>
    <xf numFmtId="43" fontId="0" fillId="0" borderId="4" xfId="0" applyNumberFormat="1" applyFill="1" applyBorder="1" applyAlignment="1">
      <alignment horizontal="center" vertical="center"/>
    </xf>
    <xf numFmtId="0" fontId="0" fillId="3" borderId="1" xfId="0" applyFill="1" applyBorder="1" applyAlignment="1">
      <alignment horizontal="left" vertical="center" wrapText="1"/>
    </xf>
    <xf numFmtId="0" fontId="0" fillId="2" borderId="1" xfId="0" applyFill="1" applyBorder="1" applyAlignment="1">
      <alignment horizontal="left" vertical="center" wrapText="1"/>
    </xf>
    <xf numFmtId="43" fontId="0" fillId="0" borderId="1" xfId="0" applyNumberFormat="1" applyFill="1" applyBorder="1" applyAlignment="1">
      <alignment horizontal="center" vertical="center" wrapText="1"/>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justify"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4" fontId="13"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center" vertical="center" wrapText="1"/>
    </xf>
    <xf numFmtId="0" fontId="15" fillId="0" borderId="0" xfId="0" applyFont="1" applyAlignment="1">
      <alignment horizontal="center" vertical="center"/>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4" fontId="18" fillId="0" borderId="1" xfId="0" applyNumberFormat="1" applyFont="1" applyFill="1" applyBorder="1" applyAlignment="1">
      <alignment horizontal="center" vertical="center"/>
    </xf>
    <xf numFmtId="4" fontId="18" fillId="0" borderId="1" xfId="0" applyNumberFormat="1" applyFont="1" applyFill="1" applyBorder="1" applyAlignment="1">
      <alignment horizontal="left" vertical="center" wrapText="1"/>
    </xf>
    <xf numFmtId="4" fontId="13" fillId="2" borderId="1" xfId="0" applyNumberFormat="1" applyFont="1" applyFill="1" applyBorder="1" applyAlignment="1">
      <alignment horizontal="center" vertical="center" wrapText="1"/>
    </xf>
    <xf numFmtId="0" fontId="15" fillId="0" borderId="0" xfId="0" applyFont="1">
      <alignment vertical="center"/>
    </xf>
    <xf numFmtId="4" fontId="19" fillId="2"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0" xfId="0" applyFont="1" applyAlignment="1">
      <alignment vertical="center" wrapText="1"/>
    </xf>
    <xf numFmtId="0" fontId="10" fillId="0" borderId="0" xfId="0" applyFont="1" applyAlignment="1">
      <alignment vertical="center" wrapText="1"/>
    </xf>
    <xf numFmtId="4"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xf>
    <xf numFmtId="0" fontId="22" fillId="0" borderId="1" xfId="0" applyFont="1" applyBorder="1" applyAlignment="1">
      <alignment horizontal="center" vertical="center"/>
    </xf>
    <xf numFmtId="177" fontId="22" fillId="0" borderId="1" xfId="0" applyNumberFormat="1" applyFont="1" applyBorder="1" applyAlignment="1">
      <alignment horizontal="center" vertical="center"/>
    </xf>
    <xf numFmtId="0" fontId="22" fillId="0" borderId="1" xfId="0" applyFont="1" applyFill="1" applyBorder="1" applyAlignment="1">
      <alignment horizontal="center" vertical="center"/>
    </xf>
    <xf numFmtId="0" fontId="23" fillId="0" borderId="0" xfId="0" applyFont="1">
      <alignment vertical="center"/>
    </xf>
    <xf numFmtId="0" fontId="0" fillId="0" borderId="0" xfId="0" applyAlignment="1">
      <alignment vertical="center" wrapText="1"/>
    </xf>
    <xf numFmtId="4" fontId="24" fillId="0" borderId="1" xfId="0" applyNumberFormat="1" applyFont="1" applyFill="1" applyBorder="1" applyAlignment="1">
      <alignment horizontal="center" vertical="center" wrapText="1"/>
    </xf>
    <xf numFmtId="4" fontId="25" fillId="0" borderId="1" xfId="0" applyNumberFormat="1" applyFont="1" applyFill="1" applyBorder="1" applyAlignment="1">
      <alignment horizontal="center" vertical="center" wrapText="1"/>
    </xf>
    <xf numFmtId="0" fontId="26"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7" fillId="0" borderId="1" xfId="0" applyFont="1" applyFill="1" applyBorder="1" applyAlignment="1">
      <alignment horizontal="center" vertical="center"/>
    </xf>
    <xf numFmtId="178" fontId="24" fillId="0" borderId="1" xfId="0" applyNumberFormat="1" applyFont="1" applyFill="1" applyBorder="1" applyAlignment="1">
      <alignment horizontal="center" vertical="center" wrapText="1"/>
    </xf>
    <xf numFmtId="4" fontId="28" fillId="0" borderId="1" xfId="0" applyNumberFormat="1" applyFont="1" applyFill="1" applyBorder="1" applyAlignment="1">
      <alignment horizontal="center" vertical="center" wrapText="1"/>
    </xf>
    <xf numFmtId="0" fontId="27" fillId="0" borderId="1" xfId="0" applyFont="1" applyFill="1" applyBorder="1" applyAlignment="1">
      <alignment horizontal="left" vertical="center" wrapText="1"/>
    </xf>
    <xf numFmtId="0" fontId="29" fillId="5" borderId="1" xfId="0" applyFont="1" applyFill="1" applyBorder="1" applyAlignment="1">
      <alignment horizontal="center" vertical="center" wrapText="1"/>
    </xf>
    <xf numFmtId="0" fontId="26" fillId="0" borderId="1" xfId="0" applyFont="1" applyBorder="1" applyAlignment="1">
      <alignment vertical="center" wrapText="1"/>
    </xf>
    <xf numFmtId="0" fontId="27"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4" fontId="24" fillId="2" borderId="1" xfId="0" applyNumberFormat="1" applyFont="1" applyFill="1" applyBorder="1" applyAlignment="1">
      <alignment horizontal="center" vertical="center" wrapText="1"/>
    </xf>
    <xf numFmtId="4" fontId="30"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xf>
    <xf numFmtId="0" fontId="27" fillId="2" borderId="1" xfId="0" applyFont="1" applyFill="1" applyBorder="1" applyAlignment="1">
      <alignment horizontal="center" vertical="center" wrapText="1"/>
    </xf>
    <xf numFmtId="4" fontId="31" fillId="0" borderId="1" xfId="0" applyNumberFormat="1" applyFont="1" applyFill="1" applyBorder="1" applyAlignment="1">
      <alignment horizontal="center" vertical="center" wrapText="1"/>
    </xf>
    <xf numFmtId="0" fontId="27" fillId="2" borderId="1" xfId="0" applyFont="1" applyFill="1" applyBorder="1" applyAlignment="1">
      <alignment horizontal="left" vertical="center" wrapText="1"/>
    </xf>
    <xf numFmtId="0" fontId="23" fillId="0" borderId="0" xfId="0" applyFont="1" applyAlignment="1">
      <alignment horizontal="center" vertical="center"/>
    </xf>
    <xf numFmtId="0" fontId="23" fillId="0" borderId="1" xfId="0" applyFont="1" applyBorder="1" applyAlignment="1">
      <alignment horizontal="center" vertical="center"/>
    </xf>
    <xf numFmtId="0" fontId="32" fillId="0" borderId="1" xfId="0" applyFont="1" applyFill="1" applyBorder="1" applyAlignment="1">
      <alignment horizontal="center" vertical="center"/>
    </xf>
    <xf numFmtId="0" fontId="32" fillId="0" borderId="1" xfId="0" applyFont="1" applyFill="1" applyBorder="1" applyAlignment="1">
      <alignment horizontal="left" vertical="center" wrapText="1"/>
    </xf>
    <xf numFmtId="0" fontId="33" fillId="0" borderId="0" xfId="0" applyFont="1" applyFill="1">
      <alignment vertical="center"/>
    </xf>
    <xf numFmtId="0" fontId="33" fillId="0" borderId="0" xfId="0" applyFont="1" applyFill="1" applyAlignment="1">
      <alignment horizontal="center" vertical="center"/>
    </xf>
    <xf numFmtId="0" fontId="33" fillId="0" borderId="0" xfId="0" applyFont="1" applyFill="1" applyAlignment="1">
      <alignment horizontal="center" vertical="center" wrapText="1"/>
    </xf>
    <xf numFmtId="0" fontId="33" fillId="0" borderId="0" xfId="0" applyFont="1" applyFill="1" applyAlignment="1">
      <alignment horizontal="justify" vertical="center" wrapText="1"/>
    </xf>
    <xf numFmtId="0" fontId="33" fillId="0" borderId="0" xfId="0" applyFont="1" applyFill="1" applyAlignment="1">
      <alignment vertical="center" wrapText="1"/>
    </xf>
    <xf numFmtId="0" fontId="34" fillId="0" borderId="0" xfId="0" applyFont="1" applyFill="1" applyAlignment="1">
      <alignment horizontal="center" vertical="center"/>
    </xf>
    <xf numFmtId="4" fontId="35" fillId="0" borderId="1" xfId="0" applyNumberFormat="1" applyFont="1" applyFill="1" applyBorder="1" applyAlignment="1">
      <alignment horizontal="center" vertical="center" wrapText="1"/>
    </xf>
    <xf numFmtId="4" fontId="36" fillId="0" borderId="1" xfId="0" applyNumberFormat="1" applyFont="1" applyFill="1" applyBorder="1" applyAlignment="1">
      <alignment horizontal="center" vertical="center" wrapText="1"/>
    </xf>
    <xf numFmtId="4" fontId="37"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178" fontId="36" fillId="0" borderId="1" xfId="0" applyNumberFormat="1" applyFont="1" applyFill="1" applyBorder="1" applyAlignment="1">
      <alignment horizontal="center" vertical="center" wrapText="1"/>
    </xf>
    <xf numFmtId="4" fontId="36" fillId="0" borderId="1" xfId="0" applyNumberFormat="1" applyFont="1" applyFill="1" applyBorder="1" applyAlignment="1">
      <alignment horizontal="left" vertical="center" wrapText="1"/>
    </xf>
    <xf numFmtId="4" fontId="38" fillId="0" borderId="1" xfId="0" applyNumberFormat="1" applyFont="1" applyFill="1" applyBorder="1" applyAlignment="1">
      <alignment horizontal="center" vertical="center" wrapText="1"/>
    </xf>
    <xf numFmtId="4" fontId="36" fillId="2" borderId="1" xfId="0" applyNumberFormat="1" applyFont="1" applyFill="1" applyBorder="1" applyAlignment="1">
      <alignment horizontal="center" vertical="center" wrapText="1"/>
    </xf>
    <xf numFmtId="0" fontId="33" fillId="0" borderId="1" xfId="0" applyFont="1" applyFill="1" applyBorder="1" applyAlignment="1">
      <alignment vertical="center" wrapText="1"/>
    </xf>
    <xf numFmtId="4" fontId="39" fillId="0" borderId="1" xfId="0" applyNumberFormat="1" applyFont="1" applyFill="1" applyBorder="1" applyAlignment="1">
      <alignment horizontal="center" vertical="center" wrapText="1"/>
    </xf>
    <xf numFmtId="0" fontId="33" fillId="0" borderId="1" xfId="0" applyFont="1" applyFill="1" applyBorder="1" applyAlignment="1">
      <alignment horizontal="left" vertical="center" wrapText="1"/>
    </xf>
    <xf numFmtId="0" fontId="33" fillId="0" borderId="1" xfId="0" applyFont="1" applyFill="1" applyBorder="1">
      <alignment vertical="center"/>
    </xf>
    <xf numFmtId="0" fontId="0" fillId="0" borderId="0" xfId="0" applyFont="1" applyFill="1">
      <alignment vertical="center"/>
    </xf>
    <xf numFmtId="0" fontId="40" fillId="0" borderId="0" xfId="0" applyFont="1" applyFill="1">
      <alignment vertical="center"/>
    </xf>
    <xf numFmtId="0" fontId="16" fillId="0" borderId="0" xfId="0" applyFont="1" applyFill="1">
      <alignment vertical="center"/>
    </xf>
    <xf numFmtId="0" fontId="16" fillId="0" borderId="0" xfId="0" applyFont="1" applyFill="1" applyAlignment="1">
      <alignment horizontal="center" vertical="center"/>
    </xf>
    <xf numFmtId="0" fontId="0" fillId="0" borderId="0" xfId="0" applyFont="1" applyFill="1" applyAlignment="1">
      <alignment vertical="center" wrapText="1"/>
    </xf>
    <xf numFmtId="0" fontId="41" fillId="0" borderId="0" xfId="0" applyFont="1" applyFill="1" applyAlignment="1">
      <alignment horizontal="center" vertical="center"/>
    </xf>
    <xf numFmtId="4" fontId="42" fillId="0"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0" fontId="40" fillId="0" borderId="1" xfId="0" applyFont="1" applyFill="1" applyBorder="1" applyAlignment="1">
      <alignment horizontal="center" vertical="center"/>
    </xf>
    <xf numFmtId="0" fontId="42" fillId="0" borderId="3" xfId="0" applyFont="1" applyFill="1" applyBorder="1" applyAlignment="1">
      <alignment horizontal="left" vertical="center"/>
    </xf>
    <xf numFmtId="0" fontId="42" fillId="0" borderId="5" xfId="0" applyFont="1" applyFill="1" applyBorder="1" applyAlignment="1">
      <alignment horizontal="left" vertical="center"/>
    </xf>
    <xf numFmtId="0" fontId="42" fillId="0" borderId="5" xfId="0" applyFont="1" applyFill="1" applyBorder="1" applyAlignment="1">
      <alignment horizontal="center" vertical="center"/>
    </xf>
    <xf numFmtId="0" fontId="42" fillId="0" borderId="5" xfId="0" applyFont="1" applyFill="1" applyBorder="1" applyAlignment="1">
      <alignment horizontal="left" vertical="center" wrapText="1"/>
    </xf>
    <xf numFmtId="0" fontId="42" fillId="0" borderId="2" xfId="0" applyFont="1" applyFill="1" applyBorder="1" applyAlignment="1">
      <alignment horizontal="left" vertical="center" wrapText="1"/>
    </xf>
    <xf numFmtId="178" fontId="35" fillId="0" borderId="1" xfId="0" applyNumberFormat="1" applyFont="1" applyFill="1" applyBorder="1" applyAlignment="1">
      <alignment horizontal="center" vertical="center" wrapText="1"/>
    </xf>
    <xf numFmtId="0" fontId="42" fillId="0" borderId="3" xfId="0" applyFont="1" applyFill="1" applyBorder="1" applyAlignment="1">
      <alignment horizontal="left" vertical="center" wrapText="1"/>
    </xf>
    <xf numFmtId="0" fontId="42" fillId="0" borderId="5" xfId="0" applyFont="1" applyFill="1" applyBorder="1" applyAlignment="1">
      <alignment horizontal="center" vertical="center" wrapText="1"/>
    </xf>
    <xf numFmtId="0" fontId="43" fillId="0" borderId="1" xfId="0" applyFont="1" applyFill="1" applyBorder="1" applyAlignment="1">
      <alignment horizontal="center" vertical="center"/>
    </xf>
    <xf numFmtId="178" fontId="43" fillId="0" borderId="1" xfId="0" applyNumberFormat="1" applyFont="1" applyFill="1" applyBorder="1" applyAlignment="1">
      <alignment horizontal="center" vertical="center" wrapText="1"/>
    </xf>
    <xf numFmtId="4" fontId="43" fillId="0" borderId="1" xfId="0" applyNumberFormat="1" applyFont="1" applyFill="1" applyBorder="1" applyAlignment="1">
      <alignment horizontal="center" vertical="center" wrapText="1"/>
    </xf>
    <xf numFmtId="0" fontId="43" fillId="0" borderId="1" xfId="0" applyFont="1" applyFill="1" applyBorder="1" applyAlignment="1">
      <alignment horizontal="center" vertical="center" wrapText="1"/>
    </xf>
    <xf numFmtId="4" fontId="36" fillId="0" borderId="1" xfId="0" applyNumberFormat="1" applyFont="1" applyFill="1" applyBorder="1" applyAlignment="1">
      <alignment horizontal="center" vertical="center"/>
    </xf>
    <xf numFmtId="4" fontId="42" fillId="0" borderId="3" xfId="0" applyNumberFormat="1" applyFont="1" applyFill="1" applyBorder="1" applyAlignment="1">
      <alignment horizontal="left" vertical="center" wrapText="1"/>
    </xf>
    <xf numFmtId="4" fontId="42" fillId="0" borderId="5" xfId="0" applyNumberFormat="1" applyFont="1" applyFill="1" applyBorder="1" applyAlignment="1">
      <alignment horizontal="left" vertical="center" wrapText="1"/>
    </xf>
    <xf numFmtId="4" fontId="42" fillId="0" borderId="5" xfId="0" applyNumberFormat="1" applyFont="1" applyFill="1" applyBorder="1" applyAlignment="1">
      <alignment horizontal="center" vertical="center" wrapText="1"/>
    </xf>
    <xf numFmtId="4" fontId="42" fillId="0" borderId="2" xfId="0" applyNumberFormat="1" applyFont="1" applyFill="1" applyBorder="1" applyAlignment="1">
      <alignment horizontal="left" vertical="center" wrapText="1"/>
    </xf>
    <xf numFmtId="0" fontId="39" fillId="0" borderId="1" xfId="0" applyNumberFormat="1" applyFont="1" applyFill="1" applyBorder="1" applyAlignment="1">
      <alignment horizontal="center" vertical="center" wrapText="1"/>
    </xf>
    <xf numFmtId="0" fontId="40" fillId="0" borderId="1" xfId="0" applyFont="1" applyFill="1" applyBorder="1" applyAlignment="1">
      <alignment vertical="center" wrapText="1"/>
    </xf>
    <xf numFmtId="0" fontId="33" fillId="6" borderId="0" xfId="0" applyFont="1" applyFill="1" applyAlignment="1">
      <alignment vertical="center" wrapText="1"/>
    </xf>
    <xf numFmtId="0" fontId="43" fillId="0" borderId="1" xfId="0" applyNumberFormat="1" applyFont="1" applyFill="1" applyBorder="1" applyAlignment="1">
      <alignment horizontal="center" vertical="center" wrapText="1"/>
    </xf>
    <xf numFmtId="178" fontId="33" fillId="0" borderId="1" xfId="0" applyNumberFormat="1" applyFont="1" applyFill="1" applyBorder="1" applyAlignment="1">
      <alignment horizontal="center" vertical="center"/>
    </xf>
    <xf numFmtId="177" fontId="33" fillId="0" borderId="1" xfId="0" applyNumberFormat="1" applyFont="1" applyFill="1" applyBorder="1" applyAlignment="1">
      <alignment horizontal="right" vertical="center"/>
    </xf>
    <xf numFmtId="0" fontId="40" fillId="0" borderId="0" xfId="0" applyFont="1" applyFill="1" applyAlignment="1">
      <alignment vertical="center" wrapText="1"/>
    </xf>
    <xf numFmtId="0" fontId="42" fillId="0" borderId="1" xfId="0" applyFont="1" applyFill="1" applyBorder="1" applyAlignment="1">
      <alignment vertical="center" wrapText="1"/>
    </xf>
    <xf numFmtId="0" fontId="39" fillId="0" borderId="1" xfId="0" applyFont="1" applyFill="1" applyBorder="1" applyAlignment="1">
      <alignment horizontal="center" vertical="center"/>
    </xf>
    <xf numFmtId="0" fontId="39" fillId="0" borderId="1" xfId="0" applyFont="1" applyFill="1" applyBorder="1" applyAlignment="1">
      <alignment horizontal="center" vertical="center" wrapText="1"/>
    </xf>
    <xf numFmtId="4" fontId="33" fillId="0" borderId="1" xfId="0" applyNumberFormat="1" applyFont="1" applyFill="1" applyBorder="1" applyAlignment="1">
      <alignment horizontal="center" vertical="center" wrapText="1"/>
    </xf>
    <xf numFmtId="0" fontId="33" fillId="7" borderId="0" xfId="0" applyFont="1" applyFill="1">
      <alignment vertical="center"/>
    </xf>
    <xf numFmtId="0" fontId="33" fillId="7" borderId="1" xfId="0" applyFont="1" applyFill="1" applyBorder="1" applyAlignment="1">
      <alignment horizontal="center" vertical="center"/>
    </xf>
    <xf numFmtId="178" fontId="36" fillId="7" borderId="1" xfId="0" applyNumberFormat="1" applyFont="1" applyFill="1" applyBorder="1" applyAlignment="1">
      <alignment horizontal="center" vertical="center" wrapText="1"/>
    </xf>
    <xf numFmtId="4" fontId="36" fillId="7" borderId="1" xfId="0" applyNumberFormat="1" applyFont="1" applyFill="1" applyBorder="1" applyAlignment="1">
      <alignment horizontal="center" vertical="center" wrapText="1"/>
    </xf>
    <xf numFmtId="0" fontId="33" fillId="7" borderId="1" xfId="0" applyFont="1" applyFill="1" applyBorder="1" applyAlignment="1">
      <alignment horizontal="center" vertical="center" wrapText="1"/>
    </xf>
    <xf numFmtId="4" fontId="38" fillId="7" borderId="1" xfId="0" applyNumberFormat="1" applyFont="1" applyFill="1" applyBorder="1" applyAlignment="1">
      <alignment horizontal="center" vertical="center" wrapText="1"/>
    </xf>
    <xf numFmtId="0" fontId="33" fillId="7" borderId="1" xfId="0" applyFont="1" applyFill="1" applyBorder="1" applyAlignment="1">
      <alignment vertical="center" wrapText="1"/>
    </xf>
    <xf numFmtId="178" fontId="39" fillId="0" borderId="1" xfId="0" applyNumberFormat="1" applyFont="1" applyFill="1" applyBorder="1" applyAlignment="1">
      <alignment horizontal="center" vertical="center" wrapText="1"/>
    </xf>
    <xf numFmtId="177" fontId="33" fillId="0" borderId="1" xfId="0" applyNumberFormat="1" applyFont="1" applyFill="1" applyBorder="1" applyAlignment="1">
      <alignment horizontal="center" vertical="center"/>
    </xf>
    <xf numFmtId="0" fontId="44" fillId="0" borderId="0" xfId="0" applyFont="1" applyFill="1" applyAlignment="1">
      <alignment vertical="center" wrapText="1"/>
    </xf>
    <xf numFmtId="4" fontId="39" fillId="0" borderId="1" xfId="0" applyNumberFormat="1" applyFont="1" applyFill="1" applyBorder="1" applyAlignment="1">
      <alignment horizontal="left" vertical="center" wrapText="1"/>
    </xf>
    <xf numFmtId="4" fontId="38" fillId="0" borderId="1" xfId="0" applyNumberFormat="1" applyFont="1" applyFill="1" applyBorder="1" applyAlignment="1">
      <alignment horizontal="left" vertical="center" wrapText="1"/>
    </xf>
    <xf numFmtId="0" fontId="23" fillId="0" borderId="0" xfId="0" applyFont="1" applyFill="1">
      <alignment vertical="center"/>
    </xf>
    <xf numFmtId="0" fontId="45" fillId="0" borderId="0" xfId="0" applyFont="1" applyFill="1">
      <alignment vertical="center"/>
    </xf>
    <xf numFmtId="0" fontId="27" fillId="0" borderId="0" xfId="0" applyFont="1" applyAlignment="1">
      <alignment vertical="center" wrapText="1"/>
    </xf>
    <xf numFmtId="0" fontId="27" fillId="0" borderId="0" xfId="0" applyFont="1">
      <alignment vertical="center"/>
    </xf>
    <xf numFmtId="0" fontId="45" fillId="0" borderId="0" xfId="0" applyFont="1" applyFill="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4" fontId="31" fillId="0" borderId="6" xfId="0" applyNumberFormat="1" applyFont="1" applyFill="1" applyBorder="1" applyAlignment="1">
      <alignment horizontal="center" vertical="center" wrapText="1"/>
    </xf>
    <xf numFmtId="4" fontId="31" fillId="0" borderId="4" xfId="0" applyNumberFormat="1" applyFont="1" applyFill="1" applyBorder="1" applyAlignment="1">
      <alignment horizontal="center" vertical="center" wrapText="1"/>
    </xf>
    <xf numFmtId="0" fontId="45" fillId="0" borderId="1" xfId="0" applyFont="1" applyFill="1" applyBorder="1" applyAlignment="1">
      <alignment horizontal="center" vertical="center"/>
    </xf>
    <xf numFmtId="178" fontId="31" fillId="0"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wrapText="1"/>
    </xf>
    <xf numFmtId="0" fontId="23" fillId="0" borderId="1" xfId="0" applyFont="1" applyBorder="1" applyAlignment="1">
      <alignment vertical="center" wrapText="1"/>
    </xf>
    <xf numFmtId="4" fontId="35" fillId="2" borderId="1" xfId="0" applyNumberFormat="1" applyFont="1" applyFill="1" applyBorder="1" applyAlignment="1">
      <alignment horizontal="center" vertical="center" wrapText="1"/>
    </xf>
    <xf numFmtId="0" fontId="45" fillId="0" borderId="1" xfId="0" applyFont="1" applyFill="1" applyBorder="1" applyAlignment="1">
      <alignment horizontal="left" vertical="center" wrapText="1"/>
    </xf>
    <xf numFmtId="178" fontId="46" fillId="0" borderId="1" xfId="0" applyNumberFormat="1" applyFont="1" applyFill="1" applyBorder="1" applyAlignment="1">
      <alignment horizontal="center" vertical="center" wrapText="1"/>
    </xf>
    <xf numFmtId="4" fontId="46" fillId="0" borderId="1" xfId="0" applyNumberFormat="1" applyFont="1" applyFill="1" applyBorder="1" applyAlignment="1">
      <alignment horizontal="center" vertical="center" wrapText="1"/>
    </xf>
    <xf numFmtId="0" fontId="26" fillId="0" borderId="1" xfId="0" applyFont="1" applyBorder="1" applyAlignment="1">
      <alignment horizontal="center" vertical="center"/>
    </xf>
    <xf numFmtId="177" fontId="47" fillId="0" borderId="1" xfId="0" applyNumberFormat="1" applyFont="1" applyBorder="1" applyAlignment="1">
      <alignment horizontal="center" vertical="center"/>
    </xf>
    <xf numFmtId="0" fontId="48" fillId="0" borderId="1" xfId="0" applyFont="1" applyBorder="1" applyAlignment="1">
      <alignment horizontal="center" vertical="center"/>
    </xf>
    <xf numFmtId="178" fontId="49" fillId="0" borderId="1" xfId="0" applyNumberFormat="1" applyFont="1" applyFill="1" applyBorder="1" applyAlignment="1">
      <alignment horizontal="center" vertical="center"/>
    </xf>
    <xf numFmtId="0" fontId="46" fillId="0" borderId="1" xfId="0" applyNumberFormat="1" applyFont="1" applyFill="1" applyBorder="1" applyAlignment="1">
      <alignment horizontal="center" vertical="center" wrapText="1"/>
    </xf>
    <xf numFmtId="0" fontId="29" fillId="0" borderId="1" xfId="0" applyFont="1" applyBorder="1" applyAlignment="1">
      <alignment horizontal="center" vertical="center" wrapText="1"/>
    </xf>
    <xf numFmtId="177" fontId="23" fillId="0" borderId="1" xfId="0" applyNumberFormat="1" applyFont="1" applyBorder="1" applyAlignment="1">
      <alignment horizontal="right" vertical="center"/>
    </xf>
    <xf numFmtId="0" fontId="29" fillId="0" borderId="1" xfId="0" applyFont="1" applyBorder="1" applyAlignment="1">
      <alignment horizontal="center" vertical="center"/>
    </xf>
    <xf numFmtId="4" fontId="28" fillId="2" borderId="1" xfId="0" applyNumberFormat="1" applyFont="1" applyFill="1" applyBorder="1" applyAlignment="1">
      <alignment horizontal="center" vertical="center" wrapText="1"/>
    </xf>
    <xf numFmtId="0" fontId="50" fillId="0" borderId="1" xfId="0" applyNumberFormat="1" applyFont="1" applyFill="1" applyBorder="1" applyAlignment="1">
      <alignment horizontal="center" vertical="center" wrapText="1"/>
    </xf>
    <xf numFmtId="4" fontId="28" fillId="0" borderId="1" xfId="0" applyNumberFormat="1" applyFont="1" applyFill="1" applyBorder="1" applyAlignment="1">
      <alignment horizontal="center" vertical="center"/>
    </xf>
    <xf numFmtId="0" fontId="23" fillId="0" borderId="1" xfId="0" applyFont="1" applyFill="1" applyBorder="1" applyAlignment="1">
      <alignment vertical="center" wrapText="1"/>
    </xf>
    <xf numFmtId="0" fontId="26" fillId="0" borderId="1" xfId="0" applyFont="1" applyFill="1" applyBorder="1" applyAlignment="1">
      <alignment vertical="center" wrapText="1"/>
    </xf>
    <xf numFmtId="0" fontId="51" fillId="0" borderId="0" xfId="0" applyFont="1" applyFill="1">
      <alignment vertical="center"/>
    </xf>
    <xf numFmtId="0" fontId="33" fillId="2" borderId="1" xfId="0" applyFont="1" applyFill="1" applyBorder="1" applyAlignment="1">
      <alignment horizontal="center" vertical="center" wrapText="1"/>
    </xf>
    <xf numFmtId="0" fontId="33" fillId="2" borderId="1" xfId="0" applyFont="1" applyFill="1" applyBorder="1" applyAlignment="1">
      <alignment horizontal="center" vertical="center"/>
    </xf>
    <xf numFmtId="0" fontId="39" fillId="2" borderId="1" xfId="0" applyFont="1" applyFill="1" applyBorder="1" applyAlignment="1">
      <alignment horizontal="center" vertical="center"/>
    </xf>
    <xf numFmtId="178" fontId="39" fillId="0" borderId="1" xfId="0" applyNumberFormat="1" applyFont="1" applyFill="1" applyBorder="1" applyAlignment="1">
      <alignment horizontal="center" vertical="center"/>
    </xf>
    <xf numFmtId="0" fontId="39" fillId="0" borderId="1" xfId="0" applyFont="1" applyFill="1" applyBorder="1" applyAlignment="1">
      <alignment vertical="center" wrapText="1"/>
    </xf>
    <xf numFmtId="177" fontId="33" fillId="0" borderId="1" xfId="0" applyNumberFormat="1" applyFont="1" applyFill="1" applyBorder="1" applyAlignment="1">
      <alignment horizontal="center" vertical="center" wrapText="1"/>
    </xf>
    <xf numFmtId="0" fontId="39" fillId="0" borderId="1" xfId="0" applyFont="1" applyFill="1" applyBorder="1" applyAlignment="1">
      <alignment horizontal="left" vertical="center" wrapText="1"/>
    </xf>
    <xf numFmtId="0" fontId="33" fillId="0" borderId="5" xfId="0" applyFont="1" applyFill="1" applyBorder="1" applyAlignment="1">
      <alignment horizontal="center" vertical="center" wrapText="1"/>
    </xf>
    <xf numFmtId="0" fontId="33" fillId="0" borderId="2" xfId="0" applyFont="1" applyFill="1" applyBorder="1" applyAlignment="1">
      <alignment vertical="center" wrapText="1"/>
    </xf>
    <xf numFmtId="0" fontId="51" fillId="0" borderId="0" xfId="0" applyFont="1" applyFill="1" applyAlignment="1">
      <alignment horizontal="center" vertical="center"/>
    </xf>
    <xf numFmtId="0" fontId="52" fillId="0" borderId="0" xfId="0" applyFont="1" applyFill="1">
      <alignment vertical="center"/>
    </xf>
    <xf numFmtId="0" fontId="52" fillId="0" borderId="0" xfId="0" applyFont="1" applyFill="1" applyAlignment="1">
      <alignment horizontal="center" vertical="center"/>
    </xf>
    <xf numFmtId="0" fontId="51" fillId="0" borderId="0" xfId="0" applyFont="1" applyFill="1" applyAlignment="1">
      <alignment vertical="center" wrapText="1"/>
    </xf>
    <xf numFmtId="0" fontId="33" fillId="0" borderId="0" xfId="0" applyFont="1" applyFill="1">
      <alignment vertical="center"/>
    </xf>
    <xf numFmtId="0" fontId="33" fillId="0" borderId="0" xfId="0" applyFont="1" applyFill="1" applyAlignment="1">
      <alignment horizontal="center" vertical="center"/>
    </xf>
    <xf numFmtId="0" fontId="33" fillId="0" borderId="0" xfId="0" applyFont="1" applyFill="1" applyAlignment="1">
      <alignment horizontal="center" vertical="center" wrapText="1"/>
    </xf>
    <xf numFmtId="0" fontId="33" fillId="0" borderId="0" xfId="0" applyFont="1" applyFill="1" applyAlignment="1">
      <alignment horizontal="justify" vertical="center" wrapText="1"/>
    </xf>
    <xf numFmtId="0" fontId="33" fillId="0" borderId="0" xfId="0" applyFont="1" applyFill="1" applyAlignment="1">
      <alignment vertical="center" wrapText="1"/>
    </xf>
    <xf numFmtId="0" fontId="34" fillId="0" borderId="0" xfId="0" applyFont="1" applyFill="1" applyAlignment="1">
      <alignment horizontal="center" vertical="center"/>
    </xf>
    <xf numFmtId="0" fontId="53" fillId="0" borderId="0" xfId="0" applyFont="1" applyFill="1" applyAlignment="1">
      <alignment horizontal="center" vertical="center"/>
    </xf>
    <xf numFmtId="0" fontId="34" fillId="0" borderId="0" xfId="0" applyFont="1" applyFill="1" applyAlignment="1">
      <alignment horizontal="center" vertical="center" wrapText="1"/>
    </xf>
    <xf numFmtId="4" fontId="35" fillId="0" borderId="1" xfId="0" applyNumberFormat="1" applyFont="1" applyFill="1" applyBorder="1" applyAlignment="1">
      <alignment horizontal="center" vertical="center" wrapText="1"/>
    </xf>
    <xf numFmtId="4" fontId="36" fillId="0" borderId="1" xfId="0" applyNumberFormat="1" applyFont="1" applyFill="1" applyBorder="1" applyAlignment="1">
      <alignment horizontal="center" vertical="center" wrapText="1"/>
    </xf>
    <xf numFmtId="4" fontId="37"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178" fontId="36" fillId="0" borderId="1" xfId="0" applyNumberFormat="1" applyFont="1" applyFill="1" applyBorder="1" applyAlignment="1">
      <alignment horizontal="center" vertical="center" wrapText="1"/>
    </xf>
    <xf numFmtId="0" fontId="33" fillId="0" borderId="1" xfId="0" applyFont="1" applyFill="1" applyBorder="1" applyAlignment="1">
      <alignment horizontal="left" vertical="center" wrapText="1"/>
    </xf>
    <xf numFmtId="4" fontId="38" fillId="0" borderId="1" xfId="0" applyNumberFormat="1" applyFont="1" applyFill="1" applyBorder="1" applyAlignment="1">
      <alignment horizontal="center" vertical="center" wrapText="1"/>
    </xf>
    <xf numFmtId="0" fontId="33" fillId="0" borderId="1" xfId="0" applyFont="1" applyFill="1" applyBorder="1" applyAlignment="1">
      <alignment vertical="center" wrapText="1"/>
    </xf>
    <xf numFmtId="0" fontId="33" fillId="0" borderId="1" xfId="0" applyFont="1" applyFill="1" applyBorder="1">
      <alignment vertical="center"/>
    </xf>
    <xf numFmtId="4" fontId="36" fillId="0" borderId="1" xfId="0" applyNumberFormat="1" applyFont="1" applyFill="1" applyBorder="1" applyAlignment="1">
      <alignment horizontal="center" vertical="center" wrapText="1"/>
    </xf>
    <xf numFmtId="4" fontId="39"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xf>
    <xf numFmtId="0" fontId="39" fillId="0" borderId="1" xfId="0" applyFont="1" applyFill="1" applyBorder="1" applyAlignment="1">
      <alignment horizontal="center" vertical="center"/>
    </xf>
    <xf numFmtId="0" fontId="39" fillId="0" borderId="1" xfId="0" applyFont="1" applyFill="1" applyBorder="1" applyAlignment="1">
      <alignment horizontal="left" vertical="center" wrapText="1"/>
    </xf>
    <xf numFmtId="4" fontId="43" fillId="0" borderId="1" xfId="0" applyNumberFormat="1" applyFont="1" applyFill="1" applyBorder="1" applyAlignment="1">
      <alignment horizontal="center" vertical="center" wrapText="1"/>
    </xf>
    <xf numFmtId="4" fontId="36" fillId="0" borderId="1" xfId="0" applyNumberFormat="1" applyFont="1" applyFill="1" applyBorder="1" applyAlignment="1">
      <alignment horizontal="left" vertical="center" wrapText="1"/>
    </xf>
    <xf numFmtId="0" fontId="39" fillId="0" borderId="1" xfId="0" applyNumberFormat="1" applyFont="1" applyFill="1" applyBorder="1" applyAlignment="1">
      <alignment horizontal="center" vertical="center" wrapText="1"/>
    </xf>
    <xf numFmtId="0" fontId="43" fillId="0" borderId="1" xfId="0" applyFont="1" applyFill="1" applyBorder="1" applyAlignment="1">
      <alignment horizontal="center" vertical="center"/>
    </xf>
    <xf numFmtId="0" fontId="43" fillId="0" borderId="1" xfId="0" applyFont="1" applyFill="1" applyBorder="1" applyAlignment="1">
      <alignment horizontal="left" vertical="center" wrapText="1"/>
    </xf>
    <xf numFmtId="0" fontId="43" fillId="0" borderId="1" xfId="0" applyNumberFormat="1" applyFont="1" applyFill="1" applyBorder="1" applyAlignment="1">
      <alignment horizontal="center" vertical="center" wrapText="1"/>
    </xf>
    <xf numFmtId="178" fontId="33" fillId="0" borderId="1" xfId="0" applyNumberFormat="1" applyFont="1" applyFill="1" applyBorder="1" applyAlignment="1">
      <alignment horizontal="center" vertical="center"/>
    </xf>
    <xf numFmtId="177" fontId="33" fillId="0" borderId="1" xfId="0" applyNumberFormat="1" applyFont="1" applyFill="1" applyBorder="1" applyAlignment="1">
      <alignment horizontal="right" vertical="center"/>
    </xf>
    <xf numFmtId="177" fontId="33" fillId="0" borderId="1" xfId="0" applyNumberFormat="1" applyFont="1" applyFill="1" applyBorder="1" applyAlignment="1">
      <alignment horizontal="center" vertical="center"/>
    </xf>
    <xf numFmtId="178" fontId="39" fillId="0" borderId="1" xfId="0" applyNumberFormat="1" applyFont="1" applyFill="1" applyBorder="1" applyAlignment="1">
      <alignment horizontal="center" vertical="center"/>
    </xf>
    <xf numFmtId="0" fontId="39" fillId="0" borderId="1" xfId="0" applyFont="1" applyFill="1" applyBorder="1" applyAlignment="1">
      <alignment vertical="center" wrapText="1"/>
    </xf>
    <xf numFmtId="4" fontId="39" fillId="0" borderId="1" xfId="0" applyNumberFormat="1" applyFont="1" applyFill="1" applyBorder="1" applyAlignment="1">
      <alignment horizontal="left" vertical="center" wrapText="1"/>
    </xf>
    <xf numFmtId="0" fontId="39" fillId="0" borderId="1" xfId="0" applyFont="1" applyFill="1" applyBorder="1" applyAlignment="1">
      <alignment horizontal="center" vertical="center"/>
    </xf>
    <xf numFmtId="177" fontId="33" fillId="0" borderId="0" xfId="0" applyNumberFormat="1" applyFont="1" applyFill="1" applyAlignment="1">
      <alignment horizontal="center" vertical="center"/>
    </xf>
    <xf numFmtId="0" fontId="0" fillId="0" borderId="0" xfId="0" quotePrefix="1">
      <alignment vertical="center"/>
    </xf>
    <xf numFmtId="0" fontId="0" fillId="0" borderId="1" xfId="0"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Sheet1" xfId="5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B05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externalLink" Target="externalLinks/externalLink2.xml"/><Relationship Id="rId25" Type="http://schemas.openxmlformats.org/officeDocument/2006/relationships/externalLink" Target="externalLinks/externalLink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609600</xdr:colOff>
      <xdr:row>0</xdr:row>
      <xdr:rowOff>0</xdr:rowOff>
    </xdr:from>
    <xdr:to>
      <xdr:col>4</xdr:col>
      <xdr:colOff>776605</xdr:colOff>
      <xdr:row>0</xdr:row>
      <xdr:rowOff>171450</xdr:rowOff>
    </xdr:to>
    <xdr:pic>
      <xdr:nvPicPr>
        <xdr:cNvPr id="2" name="图片 3335"/>
        <xdr:cNvPicPr>
          <a:picLocks noChangeAspect="1"/>
        </xdr:cNvPicPr>
      </xdr:nvPicPr>
      <xdr:blipFill>
        <a:blip r:embed="rId1"/>
        <a:stretch>
          <a:fillRect/>
        </a:stretch>
      </xdr:blipFill>
      <xdr:spPr>
        <a:xfrm>
          <a:off x="2846070" y="0"/>
          <a:ext cx="167005" cy="171450"/>
        </a:xfrm>
        <a:prstGeom prst="rect">
          <a:avLst/>
        </a:prstGeom>
        <a:noFill/>
        <a:ln w="9525">
          <a:noFill/>
        </a:ln>
      </xdr:spPr>
    </xdr:pic>
    <xdr:clientData/>
  </xdr:twoCellAnchor>
  <xdr:twoCellAnchor editAs="oneCell">
    <xdr:from>
      <xdr:col>4</xdr:col>
      <xdr:colOff>609600</xdr:colOff>
      <xdr:row>0</xdr:row>
      <xdr:rowOff>0</xdr:rowOff>
    </xdr:from>
    <xdr:to>
      <xdr:col>4</xdr:col>
      <xdr:colOff>821055</xdr:colOff>
      <xdr:row>0</xdr:row>
      <xdr:rowOff>171450</xdr:rowOff>
    </xdr:to>
    <xdr:pic>
      <xdr:nvPicPr>
        <xdr:cNvPr id="3" name="图片 3335"/>
        <xdr:cNvPicPr>
          <a:picLocks noChangeAspect="1"/>
        </xdr:cNvPicPr>
      </xdr:nvPicPr>
      <xdr:blipFill>
        <a:blip r:embed="rId1"/>
        <a:stretch>
          <a:fillRect/>
        </a:stretch>
      </xdr:blipFill>
      <xdr:spPr>
        <a:xfrm>
          <a:off x="2846070" y="0"/>
          <a:ext cx="211455" cy="171450"/>
        </a:xfrm>
        <a:prstGeom prst="rect">
          <a:avLst/>
        </a:prstGeom>
        <a:noFill/>
        <a:ln w="9525">
          <a:noFill/>
        </a:ln>
      </xdr:spPr>
    </xdr:pic>
    <xdr:clientData/>
  </xdr:twoCellAnchor>
  <xdr:twoCellAnchor editAs="oneCell">
    <xdr:from>
      <xdr:col>4</xdr:col>
      <xdr:colOff>609600</xdr:colOff>
      <xdr:row>0</xdr:row>
      <xdr:rowOff>0</xdr:rowOff>
    </xdr:from>
    <xdr:to>
      <xdr:col>4</xdr:col>
      <xdr:colOff>819150</xdr:colOff>
      <xdr:row>0</xdr:row>
      <xdr:rowOff>171450</xdr:rowOff>
    </xdr:to>
    <xdr:pic>
      <xdr:nvPicPr>
        <xdr:cNvPr id="4" name="图片 3335"/>
        <xdr:cNvPicPr>
          <a:picLocks noChangeAspect="1"/>
        </xdr:cNvPicPr>
      </xdr:nvPicPr>
      <xdr:blipFill>
        <a:blip r:embed="rId1"/>
        <a:stretch>
          <a:fillRect/>
        </a:stretch>
      </xdr:blipFill>
      <xdr:spPr>
        <a:xfrm>
          <a:off x="2846070" y="0"/>
          <a:ext cx="209550" cy="171450"/>
        </a:xfrm>
        <a:prstGeom prst="rect">
          <a:avLst/>
        </a:prstGeom>
        <a:noFill/>
        <a:ln w="9525">
          <a:noFill/>
        </a:ln>
      </xdr:spPr>
    </xdr:pic>
    <xdr:clientData/>
  </xdr:twoCellAnchor>
  <xdr:twoCellAnchor editAs="oneCell">
    <xdr:from>
      <xdr:col>4</xdr:col>
      <xdr:colOff>609600</xdr:colOff>
      <xdr:row>0</xdr:row>
      <xdr:rowOff>0</xdr:rowOff>
    </xdr:from>
    <xdr:to>
      <xdr:col>4</xdr:col>
      <xdr:colOff>895985</xdr:colOff>
      <xdr:row>0</xdr:row>
      <xdr:rowOff>171450</xdr:rowOff>
    </xdr:to>
    <xdr:pic>
      <xdr:nvPicPr>
        <xdr:cNvPr id="5" name="图片 3335"/>
        <xdr:cNvPicPr>
          <a:picLocks noChangeAspect="1"/>
        </xdr:cNvPicPr>
      </xdr:nvPicPr>
      <xdr:blipFill>
        <a:blip r:embed="rId1"/>
        <a:stretch>
          <a:fillRect/>
        </a:stretch>
      </xdr:blipFill>
      <xdr:spPr>
        <a:xfrm>
          <a:off x="2846070" y="0"/>
          <a:ext cx="286385" cy="171450"/>
        </a:xfrm>
        <a:prstGeom prst="rect">
          <a:avLst/>
        </a:prstGeom>
        <a:noFill/>
        <a:ln w="9525">
          <a:noFill/>
        </a:ln>
      </xdr:spPr>
    </xdr:pic>
    <xdr:clientData/>
  </xdr:twoCellAnchor>
  <xdr:twoCellAnchor editAs="oneCell">
    <xdr:from>
      <xdr:col>4</xdr:col>
      <xdr:colOff>609600</xdr:colOff>
      <xdr:row>309</xdr:row>
      <xdr:rowOff>0</xdr:rowOff>
    </xdr:from>
    <xdr:to>
      <xdr:col>4</xdr:col>
      <xdr:colOff>776605</xdr:colOff>
      <xdr:row>309</xdr:row>
      <xdr:rowOff>171450</xdr:rowOff>
    </xdr:to>
    <xdr:pic>
      <xdr:nvPicPr>
        <xdr:cNvPr id="6" name="图片 3335"/>
        <xdr:cNvPicPr>
          <a:picLocks noChangeAspect="1"/>
        </xdr:cNvPicPr>
      </xdr:nvPicPr>
      <xdr:blipFill>
        <a:blip r:embed="rId1"/>
        <a:stretch>
          <a:fillRect/>
        </a:stretch>
      </xdr:blipFill>
      <xdr:spPr>
        <a:xfrm>
          <a:off x="2846070" y="217963750"/>
          <a:ext cx="167005" cy="171450"/>
        </a:xfrm>
        <a:prstGeom prst="rect">
          <a:avLst/>
        </a:prstGeom>
        <a:noFill/>
        <a:ln w="9525">
          <a:noFill/>
        </a:ln>
      </xdr:spPr>
    </xdr:pic>
    <xdr:clientData/>
  </xdr:twoCellAnchor>
  <xdr:twoCellAnchor editAs="oneCell">
    <xdr:from>
      <xdr:col>4</xdr:col>
      <xdr:colOff>609600</xdr:colOff>
      <xdr:row>309</xdr:row>
      <xdr:rowOff>0</xdr:rowOff>
    </xdr:from>
    <xdr:to>
      <xdr:col>4</xdr:col>
      <xdr:colOff>821055</xdr:colOff>
      <xdr:row>309</xdr:row>
      <xdr:rowOff>171450</xdr:rowOff>
    </xdr:to>
    <xdr:pic>
      <xdr:nvPicPr>
        <xdr:cNvPr id="7" name="图片 3335"/>
        <xdr:cNvPicPr>
          <a:picLocks noChangeAspect="1"/>
        </xdr:cNvPicPr>
      </xdr:nvPicPr>
      <xdr:blipFill>
        <a:blip r:embed="rId1"/>
        <a:stretch>
          <a:fillRect/>
        </a:stretch>
      </xdr:blipFill>
      <xdr:spPr>
        <a:xfrm>
          <a:off x="2846070" y="217963750"/>
          <a:ext cx="211455" cy="171450"/>
        </a:xfrm>
        <a:prstGeom prst="rect">
          <a:avLst/>
        </a:prstGeom>
        <a:noFill/>
        <a:ln w="9525">
          <a:noFill/>
        </a:ln>
      </xdr:spPr>
    </xdr:pic>
    <xdr:clientData/>
  </xdr:twoCellAnchor>
  <xdr:twoCellAnchor editAs="oneCell">
    <xdr:from>
      <xdr:col>4</xdr:col>
      <xdr:colOff>609600</xdr:colOff>
      <xdr:row>309</xdr:row>
      <xdr:rowOff>0</xdr:rowOff>
    </xdr:from>
    <xdr:to>
      <xdr:col>4</xdr:col>
      <xdr:colOff>819150</xdr:colOff>
      <xdr:row>309</xdr:row>
      <xdr:rowOff>171450</xdr:rowOff>
    </xdr:to>
    <xdr:pic>
      <xdr:nvPicPr>
        <xdr:cNvPr id="8" name="图片 3335"/>
        <xdr:cNvPicPr>
          <a:picLocks noChangeAspect="1"/>
        </xdr:cNvPicPr>
      </xdr:nvPicPr>
      <xdr:blipFill>
        <a:blip r:embed="rId1"/>
        <a:stretch>
          <a:fillRect/>
        </a:stretch>
      </xdr:blipFill>
      <xdr:spPr>
        <a:xfrm>
          <a:off x="2846070" y="217963750"/>
          <a:ext cx="209550" cy="171450"/>
        </a:xfrm>
        <a:prstGeom prst="rect">
          <a:avLst/>
        </a:prstGeom>
        <a:noFill/>
        <a:ln w="9525">
          <a:noFill/>
        </a:ln>
      </xdr:spPr>
    </xdr:pic>
    <xdr:clientData/>
  </xdr:twoCellAnchor>
  <xdr:twoCellAnchor editAs="oneCell">
    <xdr:from>
      <xdr:col>4</xdr:col>
      <xdr:colOff>609600</xdr:colOff>
      <xdr:row>309</xdr:row>
      <xdr:rowOff>0</xdr:rowOff>
    </xdr:from>
    <xdr:to>
      <xdr:col>4</xdr:col>
      <xdr:colOff>895985</xdr:colOff>
      <xdr:row>309</xdr:row>
      <xdr:rowOff>171450</xdr:rowOff>
    </xdr:to>
    <xdr:pic>
      <xdr:nvPicPr>
        <xdr:cNvPr id="9" name="图片 3335"/>
        <xdr:cNvPicPr>
          <a:picLocks noChangeAspect="1"/>
        </xdr:cNvPicPr>
      </xdr:nvPicPr>
      <xdr:blipFill>
        <a:blip r:embed="rId1"/>
        <a:stretch>
          <a:fillRect/>
        </a:stretch>
      </xdr:blipFill>
      <xdr:spPr>
        <a:xfrm>
          <a:off x="2846070" y="217963750"/>
          <a:ext cx="286385" cy="171450"/>
        </a:xfrm>
        <a:prstGeom prst="rect">
          <a:avLst/>
        </a:prstGeom>
        <a:noFill/>
        <a:ln w="9525">
          <a:noFill/>
        </a:ln>
      </xdr:spPr>
    </xdr:pic>
    <xdr:clientData/>
  </xdr:twoCellAnchor>
  <xdr:twoCellAnchor editAs="oneCell">
    <xdr:from>
      <xdr:col>4</xdr:col>
      <xdr:colOff>609600</xdr:colOff>
      <xdr:row>2</xdr:row>
      <xdr:rowOff>0</xdr:rowOff>
    </xdr:from>
    <xdr:to>
      <xdr:col>4</xdr:col>
      <xdr:colOff>776605</xdr:colOff>
      <xdr:row>2</xdr:row>
      <xdr:rowOff>171450</xdr:rowOff>
    </xdr:to>
    <xdr:pic>
      <xdr:nvPicPr>
        <xdr:cNvPr id="78" name="图片 3335"/>
        <xdr:cNvPicPr>
          <a:picLocks noChangeAspect="1"/>
        </xdr:cNvPicPr>
      </xdr:nvPicPr>
      <xdr:blipFill>
        <a:blip r:embed="rId1"/>
        <a:stretch>
          <a:fillRect/>
        </a:stretch>
      </xdr:blipFill>
      <xdr:spPr>
        <a:xfrm>
          <a:off x="2846070" y="1130300"/>
          <a:ext cx="167005" cy="171450"/>
        </a:xfrm>
        <a:prstGeom prst="rect">
          <a:avLst/>
        </a:prstGeom>
        <a:noFill/>
        <a:ln w="9525">
          <a:noFill/>
        </a:ln>
      </xdr:spPr>
    </xdr:pic>
    <xdr:clientData/>
  </xdr:twoCellAnchor>
  <xdr:twoCellAnchor editAs="oneCell">
    <xdr:from>
      <xdr:col>4</xdr:col>
      <xdr:colOff>609600</xdr:colOff>
      <xdr:row>2</xdr:row>
      <xdr:rowOff>0</xdr:rowOff>
    </xdr:from>
    <xdr:to>
      <xdr:col>4</xdr:col>
      <xdr:colOff>821055</xdr:colOff>
      <xdr:row>2</xdr:row>
      <xdr:rowOff>171450</xdr:rowOff>
    </xdr:to>
    <xdr:pic>
      <xdr:nvPicPr>
        <xdr:cNvPr id="79" name="图片 3335"/>
        <xdr:cNvPicPr>
          <a:picLocks noChangeAspect="1"/>
        </xdr:cNvPicPr>
      </xdr:nvPicPr>
      <xdr:blipFill>
        <a:blip r:embed="rId1"/>
        <a:stretch>
          <a:fillRect/>
        </a:stretch>
      </xdr:blipFill>
      <xdr:spPr>
        <a:xfrm>
          <a:off x="2846070" y="1130300"/>
          <a:ext cx="211455" cy="171450"/>
        </a:xfrm>
        <a:prstGeom prst="rect">
          <a:avLst/>
        </a:prstGeom>
        <a:noFill/>
        <a:ln w="9525">
          <a:noFill/>
        </a:ln>
      </xdr:spPr>
    </xdr:pic>
    <xdr:clientData/>
  </xdr:twoCellAnchor>
  <xdr:twoCellAnchor editAs="oneCell">
    <xdr:from>
      <xdr:col>4</xdr:col>
      <xdr:colOff>609600</xdr:colOff>
      <xdr:row>2</xdr:row>
      <xdr:rowOff>0</xdr:rowOff>
    </xdr:from>
    <xdr:to>
      <xdr:col>4</xdr:col>
      <xdr:colOff>819150</xdr:colOff>
      <xdr:row>2</xdr:row>
      <xdr:rowOff>171450</xdr:rowOff>
    </xdr:to>
    <xdr:pic>
      <xdr:nvPicPr>
        <xdr:cNvPr id="80" name="图片 3335"/>
        <xdr:cNvPicPr>
          <a:picLocks noChangeAspect="1"/>
        </xdr:cNvPicPr>
      </xdr:nvPicPr>
      <xdr:blipFill>
        <a:blip r:embed="rId1"/>
        <a:stretch>
          <a:fillRect/>
        </a:stretch>
      </xdr:blipFill>
      <xdr:spPr>
        <a:xfrm>
          <a:off x="2846070" y="1130300"/>
          <a:ext cx="209550" cy="171450"/>
        </a:xfrm>
        <a:prstGeom prst="rect">
          <a:avLst/>
        </a:prstGeom>
        <a:noFill/>
        <a:ln w="9525">
          <a:noFill/>
        </a:ln>
      </xdr:spPr>
    </xdr:pic>
    <xdr:clientData/>
  </xdr:twoCellAnchor>
  <xdr:twoCellAnchor editAs="oneCell">
    <xdr:from>
      <xdr:col>4</xdr:col>
      <xdr:colOff>609600</xdr:colOff>
      <xdr:row>2</xdr:row>
      <xdr:rowOff>0</xdr:rowOff>
    </xdr:from>
    <xdr:to>
      <xdr:col>4</xdr:col>
      <xdr:colOff>895985</xdr:colOff>
      <xdr:row>2</xdr:row>
      <xdr:rowOff>171450</xdr:rowOff>
    </xdr:to>
    <xdr:pic>
      <xdr:nvPicPr>
        <xdr:cNvPr id="81" name="图片 3335"/>
        <xdr:cNvPicPr>
          <a:picLocks noChangeAspect="1"/>
        </xdr:cNvPicPr>
      </xdr:nvPicPr>
      <xdr:blipFill>
        <a:blip r:embed="rId1"/>
        <a:stretch>
          <a:fillRect/>
        </a:stretch>
      </xdr:blipFill>
      <xdr:spPr>
        <a:xfrm>
          <a:off x="2846070" y="1130300"/>
          <a:ext cx="286385" cy="171450"/>
        </a:xfrm>
        <a:prstGeom prst="rect">
          <a:avLst/>
        </a:prstGeom>
        <a:noFill/>
        <a:ln w="9525">
          <a:noFill/>
        </a:ln>
      </xdr:spPr>
    </xdr:pic>
    <xdr:clientData/>
  </xdr:twoCellAnchor>
  <xdr:twoCellAnchor editAs="oneCell">
    <xdr:from>
      <xdr:col>4</xdr:col>
      <xdr:colOff>609600</xdr:colOff>
      <xdr:row>1</xdr:row>
      <xdr:rowOff>0</xdr:rowOff>
    </xdr:from>
    <xdr:to>
      <xdr:col>4</xdr:col>
      <xdr:colOff>776605</xdr:colOff>
      <xdr:row>1</xdr:row>
      <xdr:rowOff>171450</xdr:rowOff>
    </xdr:to>
    <xdr:pic>
      <xdr:nvPicPr>
        <xdr:cNvPr id="98" name="图片 3335"/>
        <xdr:cNvPicPr>
          <a:picLocks noChangeAspect="1"/>
        </xdr:cNvPicPr>
      </xdr:nvPicPr>
      <xdr:blipFill>
        <a:blip r:embed="rId1"/>
        <a:stretch>
          <a:fillRect/>
        </a:stretch>
      </xdr:blipFill>
      <xdr:spPr>
        <a:xfrm>
          <a:off x="2846070" y="812800"/>
          <a:ext cx="167005" cy="171450"/>
        </a:xfrm>
        <a:prstGeom prst="rect">
          <a:avLst/>
        </a:prstGeom>
        <a:noFill/>
        <a:ln w="9525">
          <a:noFill/>
        </a:ln>
      </xdr:spPr>
    </xdr:pic>
    <xdr:clientData/>
  </xdr:twoCellAnchor>
  <xdr:twoCellAnchor editAs="oneCell">
    <xdr:from>
      <xdr:col>4</xdr:col>
      <xdr:colOff>609600</xdr:colOff>
      <xdr:row>1</xdr:row>
      <xdr:rowOff>0</xdr:rowOff>
    </xdr:from>
    <xdr:to>
      <xdr:col>4</xdr:col>
      <xdr:colOff>821055</xdr:colOff>
      <xdr:row>1</xdr:row>
      <xdr:rowOff>171450</xdr:rowOff>
    </xdr:to>
    <xdr:pic>
      <xdr:nvPicPr>
        <xdr:cNvPr id="99" name="图片 3335"/>
        <xdr:cNvPicPr>
          <a:picLocks noChangeAspect="1"/>
        </xdr:cNvPicPr>
      </xdr:nvPicPr>
      <xdr:blipFill>
        <a:blip r:embed="rId1"/>
        <a:stretch>
          <a:fillRect/>
        </a:stretch>
      </xdr:blipFill>
      <xdr:spPr>
        <a:xfrm>
          <a:off x="2846070" y="812800"/>
          <a:ext cx="211455" cy="171450"/>
        </a:xfrm>
        <a:prstGeom prst="rect">
          <a:avLst/>
        </a:prstGeom>
        <a:noFill/>
        <a:ln w="9525">
          <a:noFill/>
        </a:ln>
      </xdr:spPr>
    </xdr:pic>
    <xdr:clientData/>
  </xdr:twoCellAnchor>
  <xdr:twoCellAnchor editAs="oneCell">
    <xdr:from>
      <xdr:col>4</xdr:col>
      <xdr:colOff>609600</xdr:colOff>
      <xdr:row>1</xdr:row>
      <xdr:rowOff>0</xdr:rowOff>
    </xdr:from>
    <xdr:to>
      <xdr:col>4</xdr:col>
      <xdr:colOff>819150</xdr:colOff>
      <xdr:row>1</xdr:row>
      <xdr:rowOff>171450</xdr:rowOff>
    </xdr:to>
    <xdr:pic>
      <xdr:nvPicPr>
        <xdr:cNvPr id="100" name="图片 3335"/>
        <xdr:cNvPicPr>
          <a:picLocks noChangeAspect="1"/>
        </xdr:cNvPicPr>
      </xdr:nvPicPr>
      <xdr:blipFill>
        <a:blip r:embed="rId1"/>
        <a:stretch>
          <a:fillRect/>
        </a:stretch>
      </xdr:blipFill>
      <xdr:spPr>
        <a:xfrm>
          <a:off x="2846070" y="812800"/>
          <a:ext cx="209550" cy="171450"/>
        </a:xfrm>
        <a:prstGeom prst="rect">
          <a:avLst/>
        </a:prstGeom>
        <a:noFill/>
        <a:ln w="9525">
          <a:noFill/>
        </a:ln>
      </xdr:spPr>
    </xdr:pic>
    <xdr:clientData/>
  </xdr:twoCellAnchor>
  <xdr:twoCellAnchor editAs="oneCell">
    <xdr:from>
      <xdr:col>4</xdr:col>
      <xdr:colOff>609600</xdr:colOff>
      <xdr:row>1</xdr:row>
      <xdr:rowOff>0</xdr:rowOff>
    </xdr:from>
    <xdr:to>
      <xdr:col>4</xdr:col>
      <xdr:colOff>895985</xdr:colOff>
      <xdr:row>1</xdr:row>
      <xdr:rowOff>171450</xdr:rowOff>
    </xdr:to>
    <xdr:pic>
      <xdr:nvPicPr>
        <xdr:cNvPr id="101" name="图片 3335"/>
        <xdr:cNvPicPr>
          <a:picLocks noChangeAspect="1"/>
        </xdr:cNvPicPr>
      </xdr:nvPicPr>
      <xdr:blipFill>
        <a:blip r:embed="rId1"/>
        <a:stretch>
          <a:fillRect/>
        </a:stretch>
      </xdr:blipFill>
      <xdr:spPr>
        <a:xfrm>
          <a:off x="2846070" y="812800"/>
          <a:ext cx="286385" cy="171450"/>
        </a:xfrm>
        <a:prstGeom prst="rect">
          <a:avLst/>
        </a:prstGeom>
        <a:noFill/>
        <a:ln w="9525">
          <a:noFill/>
        </a:ln>
      </xdr:spPr>
    </xdr:pic>
    <xdr:clientData/>
  </xdr:twoCellAnchor>
  <xdr:twoCellAnchor editAs="oneCell">
    <xdr:from>
      <xdr:col>4</xdr:col>
      <xdr:colOff>609600</xdr:colOff>
      <xdr:row>3</xdr:row>
      <xdr:rowOff>0</xdr:rowOff>
    </xdr:from>
    <xdr:to>
      <xdr:col>4</xdr:col>
      <xdr:colOff>742315</xdr:colOff>
      <xdr:row>3</xdr:row>
      <xdr:rowOff>171450</xdr:rowOff>
    </xdr:to>
    <xdr:pic>
      <xdr:nvPicPr>
        <xdr:cNvPr id="501" name="图片 3335"/>
        <xdr:cNvPicPr>
          <a:picLocks noChangeAspect="1"/>
        </xdr:cNvPicPr>
      </xdr:nvPicPr>
      <xdr:blipFill>
        <a:blip r:embed="rId1"/>
        <a:stretch>
          <a:fillRect/>
        </a:stretch>
      </xdr:blipFill>
      <xdr:spPr>
        <a:xfrm>
          <a:off x="2846070" y="1778000"/>
          <a:ext cx="132715" cy="171450"/>
        </a:xfrm>
        <a:prstGeom prst="rect">
          <a:avLst/>
        </a:prstGeom>
        <a:noFill/>
        <a:ln w="9525">
          <a:noFill/>
        </a:ln>
      </xdr:spPr>
    </xdr:pic>
    <xdr:clientData/>
  </xdr:twoCellAnchor>
  <xdr:twoCellAnchor editAs="oneCell">
    <xdr:from>
      <xdr:col>4</xdr:col>
      <xdr:colOff>609600</xdr:colOff>
      <xdr:row>3</xdr:row>
      <xdr:rowOff>0</xdr:rowOff>
    </xdr:from>
    <xdr:to>
      <xdr:col>4</xdr:col>
      <xdr:colOff>742315</xdr:colOff>
      <xdr:row>3</xdr:row>
      <xdr:rowOff>170815</xdr:rowOff>
    </xdr:to>
    <xdr:pic>
      <xdr:nvPicPr>
        <xdr:cNvPr id="502" name="图片 3335"/>
        <xdr:cNvPicPr>
          <a:picLocks noChangeAspect="1"/>
        </xdr:cNvPicPr>
      </xdr:nvPicPr>
      <xdr:blipFill>
        <a:blip r:embed="rId1"/>
        <a:stretch>
          <a:fillRect/>
        </a:stretch>
      </xdr:blipFill>
      <xdr:spPr>
        <a:xfrm>
          <a:off x="2846070" y="1778000"/>
          <a:ext cx="132715" cy="170815"/>
        </a:xfrm>
        <a:prstGeom prst="rect">
          <a:avLst/>
        </a:prstGeom>
        <a:noFill/>
        <a:ln w="9525">
          <a:noFill/>
        </a:ln>
      </xdr:spPr>
    </xdr:pic>
    <xdr:clientData/>
  </xdr:twoCellAnchor>
  <xdr:twoCellAnchor editAs="oneCell">
    <xdr:from>
      <xdr:col>4</xdr:col>
      <xdr:colOff>518795</xdr:colOff>
      <xdr:row>3</xdr:row>
      <xdr:rowOff>0</xdr:rowOff>
    </xdr:from>
    <xdr:to>
      <xdr:col>4</xdr:col>
      <xdr:colOff>685165</xdr:colOff>
      <xdr:row>3</xdr:row>
      <xdr:rowOff>171450</xdr:rowOff>
    </xdr:to>
    <xdr:pic>
      <xdr:nvPicPr>
        <xdr:cNvPr id="503" name="图片 3335"/>
        <xdr:cNvPicPr>
          <a:picLocks noChangeAspect="1"/>
        </xdr:cNvPicPr>
      </xdr:nvPicPr>
      <xdr:blipFill>
        <a:blip r:embed="rId1"/>
        <a:stretch>
          <a:fillRect/>
        </a:stretch>
      </xdr:blipFill>
      <xdr:spPr>
        <a:xfrm>
          <a:off x="2755265" y="1778000"/>
          <a:ext cx="166370" cy="171450"/>
        </a:xfrm>
        <a:prstGeom prst="rect">
          <a:avLst/>
        </a:prstGeom>
        <a:noFill/>
        <a:ln w="9525">
          <a:noFill/>
        </a:ln>
      </xdr:spPr>
    </xdr:pic>
    <xdr:clientData/>
  </xdr:twoCellAnchor>
  <xdr:twoCellAnchor editAs="oneCell">
    <xdr:from>
      <xdr:col>16</xdr:col>
      <xdr:colOff>542290</xdr:colOff>
      <xdr:row>3</xdr:row>
      <xdr:rowOff>0</xdr:rowOff>
    </xdr:from>
    <xdr:to>
      <xdr:col>16</xdr:col>
      <xdr:colOff>761365</xdr:colOff>
      <xdr:row>3</xdr:row>
      <xdr:rowOff>172085</xdr:rowOff>
    </xdr:to>
    <xdr:pic>
      <xdr:nvPicPr>
        <xdr:cNvPr id="507" name="图片 3335"/>
        <xdr:cNvPicPr>
          <a:picLocks noChangeAspect="1"/>
        </xdr:cNvPicPr>
      </xdr:nvPicPr>
      <xdr:blipFill>
        <a:blip r:embed="rId1"/>
        <a:stretch>
          <a:fillRect/>
        </a:stretch>
      </xdr:blipFill>
      <xdr:spPr>
        <a:xfrm>
          <a:off x="23618825" y="1778000"/>
          <a:ext cx="219075" cy="172085"/>
        </a:xfrm>
        <a:prstGeom prst="rect">
          <a:avLst/>
        </a:prstGeom>
        <a:noFill/>
        <a:ln w="9525">
          <a:noFill/>
        </a:ln>
      </xdr:spPr>
    </xdr:pic>
    <xdr:clientData/>
  </xdr:twoCellAnchor>
  <xdr:twoCellAnchor editAs="oneCell">
    <xdr:from>
      <xdr:col>16</xdr:col>
      <xdr:colOff>8890</xdr:colOff>
      <xdr:row>3</xdr:row>
      <xdr:rowOff>0</xdr:rowOff>
    </xdr:from>
    <xdr:to>
      <xdr:col>16</xdr:col>
      <xdr:colOff>186055</xdr:colOff>
      <xdr:row>3</xdr:row>
      <xdr:rowOff>171450</xdr:rowOff>
    </xdr:to>
    <xdr:pic>
      <xdr:nvPicPr>
        <xdr:cNvPr id="508" name="图片 3335"/>
        <xdr:cNvPicPr>
          <a:picLocks noChangeAspect="1"/>
        </xdr:cNvPicPr>
      </xdr:nvPicPr>
      <xdr:blipFill>
        <a:blip r:embed="rId1"/>
        <a:stretch>
          <a:fillRect/>
        </a:stretch>
      </xdr:blipFill>
      <xdr:spPr>
        <a:xfrm>
          <a:off x="23085425" y="1778000"/>
          <a:ext cx="177165" cy="171450"/>
        </a:xfrm>
        <a:prstGeom prst="rect">
          <a:avLst/>
        </a:prstGeom>
        <a:noFill/>
        <a:ln w="9525">
          <a:noFill/>
        </a:ln>
      </xdr:spPr>
    </xdr:pic>
    <xdr:clientData/>
  </xdr:twoCellAnchor>
  <xdr:twoCellAnchor editAs="oneCell">
    <xdr:from>
      <xdr:col>16</xdr:col>
      <xdr:colOff>542290</xdr:colOff>
      <xdr:row>45</xdr:row>
      <xdr:rowOff>0</xdr:rowOff>
    </xdr:from>
    <xdr:to>
      <xdr:col>16</xdr:col>
      <xdr:colOff>761365</xdr:colOff>
      <xdr:row>45</xdr:row>
      <xdr:rowOff>172085</xdr:rowOff>
    </xdr:to>
    <xdr:pic>
      <xdr:nvPicPr>
        <xdr:cNvPr id="54" name="图片 3335"/>
        <xdr:cNvPicPr>
          <a:picLocks noChangeAspect="1"/>
        </xdr:cNvPicPr>
      </xdr:nvPicPr>
      <xdr:blipFill>
        <a:blip r:embed="rId1"/>
        <a:stretch>
          <a:fillRect/>
        </a:stretch>
      </xdr:blipFill>
      <xdr:spPr>
        <a:xfrm>
          <a:off x="23618825" y="29514800"/>
          <a:ext cx="219075" cy="172085"/>
        </a:xfrm>
        <a:prstGeom prst="rect">
          <a:avLst/>
        </a:prstGeom>
        <a:noFill/>
        <a:ln w="9525">
          <a:noFill/>
        </a:ln>
      </xdr:spPr>
    </xdr:pic>
    <xdr:clientData/>
  </xdr:twoCellAnchor>
  <xdr:twoCellAnchor editAs="oneCell">
    <xdr:from>
      <xdr:col>16</xdr:col>
      <xdr:colOff>8890</xdr:colOff>
      <xdr:row>45</xdr:row>
      <xdr:rowOff>0</xdr:rowOff>
    </xdr:from>
    <xdr:to>
      <xdr:col>16</xdr:col>
      <xdr:colOff>186055</xdr:colOff>
      <xdr:row>45</xdr:row>
      <xdr:rowOff>171450</xdr:rowOff>
    </xdr:to>
    <xdr:pic>
      <xdr:nvPicPr>
        <xdr:cNvPr id="55" name="图片 3335"/>
        <xdr:cNvPicPr>
          <a:picLocks noChangeAspect="1"/>
        </xdr:cNvPicPr>
      </xdr:nvPicPr>
      <xdr:blipFill>
        <a:blip r:embed="rId1"/>
        <a:stretch>
          <a:fillRect/>
        </a:stretch>
      </xdr:blipFill>
      <xdr:spPr>
        <a:xfrm>
          <a:off x="23085425" y="29514800"/>
          <a:ext cx="177165" cy="1714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62521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62521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62521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62521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62521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62521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62521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62521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62521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62521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53441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62521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134620</xdr:colOff>
      <xdr:row>0</xdr:row>
      <xdr:rowOff>171450</xdr:rowOff>
    </xdr:to>
    <xdr:pic>
      <xdr:nvPicPr>
        <xdr:cNvPr id="14" name="图片 3335"/>
        <xdr:cNvPicPr>
          <a:picLocks noChangeAspect="1"/>
        </xdr:cNvPicPr>
      </xdr:nvPicPr>
      <xdr:blipFill>
        <a:blip r:embed="rId1"/>
        <a:stretch>
          <a:fillRect/>
        </a:stretch>
      </xdr:blipFill>
      <xdr:spPr>
        <a:xfrm>
          <a:off x="23247350" y="0"/>
          <a:ext cx="289560"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22713950"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134620</xdr:colOff>
      <xdr:row>3</xdr:row>
      <xdr:rowOff>0</xdr:rowOff>
    </xdr:to>
    <xdr:pic>
      <xdr:nvPicPr>
        <xdr:cNvPr id="17" name="图片 3335"/>
        <xdr:cNvPicPr>
          <a:picLocks noChangeAspect="1"/>
        </xdr:cNvPicPr>
      </xdr:nvPicPr>
      <xdr:blipFill>
        <a:blip r:embed="rId1"/>
        <a:stretch>
          <a:fillRect/>
        </a:stretch>
      </xdr:blipFill>
      <xdr:spPr>
        <a:xfrm>
          <a:off x="23247350" y="495300"/>
          <a:ext cx="289560"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22713950"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22713950"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134620</xdr:colOff>
      <xdr:row>3</xdr:row>
      <xdr:rowOff>172085</xdr:rowOff>
    </xdr:to>
    <xdr:pic>
      <xdr:nvPicPr>
        <xdr:cNvPr id="20" name="图片 3335"/>
        <xdr:cNvPicPr>
          <a:picLocks noChangeAspect="1"/>
        </xdr:cNvPicPr>
      </xdr:nvPicPr>
      <xdr:blipFill>
        <a:blip r:embed="rId1"/>
        <a:stretch>
          <a:fillRect/>
        </a:stretch>
      </xdr:blipFill>
      <xdr:spPr>
        <a:xfrm>
          <a:off x="23247350" y="666750"/>
          <a:ext cx="289560" cy="172085"/>
        </a:xfrm>
        <a:prstGeom prst="rect">
          <a:avLst/>
        </a:prstGeom>
        <a:noFill/>
        <a:ln w="9525">
          <a:noFill/>
        </a:ln>
      </xdr:spPr>
    </xdr:pic>
    <xdr:clientData/>
  </xdr:twoCellAnchor>
  <xdr:twoCellAnchor editAs="oneCell">
    <xdr:from>
      <xdr:col>17</xdr:col>
      <xdr:colOff>8890</xdr:colOff>
      <xdr:row>4</xdr:row>
      <xdr:rowOff>0</xdr:rowOff>
    </xdr:from>
    <xdr:to>
      <xdr:col>17</xdr:col>
      <xdr:colOff>186055</xdr:colOff>
      <xdr:row>4</xdr:row>
      <xdr:rowOff>171450</xdr:rowOff>
    </xdr:to>
    <xdr:pic>
      <xdr:nvPicPr>
        <xdr:cNvPr id="21" name="图片 3335"/>
        <xdr:cNvPicPr>
          <a:picLocks noChangeAspect="1"/>
        </xdr:cNvPicPr>
      </xdr:nvPicPr>
      <xdr:blipFill>
        <a:blip r:embed="rId1"/>
        <a:stretch>
          <a:fillRect/>
        </a:stretch>
      </xdr:blipFill>
      <xdr:spPr>
        <a:xfrm>
          <a:off x="22713950" y="1009650"/>
          <a:ext cx="177165" cy="171450"/>
        </a:xfrm>
        <a:prstGeom prst="rect">
          <a:avLst/>
        </a:prstGeom>
        <a:noFill/>
        <a:ln w="9525">
          <a:noFill/>
        </a:ln>
      </xdr:spPr>
    </xdr:pic>
    <xdr:clientData/>
  </xdr:twoCellAnchor>
  <xdr:twoCellAnchor editAs="oneCell">
    <xdr:from>
      <xdr:col>17</xdr:col>
      <xdr:colOff>542290</xdr:colOff>
      <xdr:row>1</xdr:row>
      <xdr:rowOff>0</xdr:rowOff>
    </xdr:from>
    <xdr:to>
      <xdr:col>18</xdr:col>
      <xdr:colOff>134620</xdr:colOff>
      <xdr:row>2</xdr:row>
      <xdr:rowOff>0</xdr:rowOff>
    </xdr:to>
    <xdr:pic>
      <xdr:nvPicPr>
        <xdr:cNvPr id="22" name="图片 3335"/>
        <xdr:cNvPicPr>
          <a:picLocks noChangeAspect="1"/>
        </xdr:cNvPicPr>
      </xdr:nvPicPr>
      <xdr:blipFill>
        <a:blip r:embed="rId1"/>
        <a:stretch>
          <a:fillRect/>
        </a:stretch>
      </xdr:blipFill>
      <xdr:spPr>
        <a:xfrm>
          <a:off x="23247350" y="323850"/>
          <a:ext cx="289560" cy="171450"/>
        </a:xfrm>
        <a:prstGeom prst="rect">
          <a:avLst/>
        </a:prstGeom>
        <a:noFill/>
        <a:ln w="9525">
          <a:noFill/>
        </a:ln>
      </xdr:spPr>
    </xdr:pic>
    <xdr:clientData/>
  </xdr:twoCellAnchor>
  <xdr:twoCellAnchor editAs="oneCell">
    <xdr:from>
      <xdr:col>5</xdr:col>
      <xdr:colOff>609600</xdr:colOff>
      <xdr:row>4</xdr:row>
      <xdr:rowOff>0</xdr:rowOff>
    </xdr:from>
    <xdr:to>
      <xdr:col>5</xdr:col>
      <xdr:colOff>742315</xdr:colOff>
      <xdr:row>4</xdr:row>
      <xdr:rowOff>171450</xdr:rowOff>
    </xdr:to>
    <xdr:pic>
      <xdr:nvPicPr>
        <xdr:cNvPr id="23" name="图片 3335"/>
        <xdr:cNvPicPr>
          <a:picLocks noChangeAspect="1"/>
        </xdr:cNvPicPr>
      </xdr:nvPicPr>
      <xdr:blipFill>
        <a:blip r:embed="rId1"/>
        <a:stretch>
          <a:fillRect/>
        </a:stretch>
      </xdr:blipFill>
      <xdr:spPr>
        <a:xfrm>
          <a:off x="3625215" y="1009650"/>
          <a:ext cx="132715" cy="171450"/>
        </a:xfrm>
        <a:prstGeom prst="rect">
          <a:avLst/>
        </a:prstGeom>
        <a:noFill/>
        <a:ln w="9525">
          <a:noFill/>
        </a:ln>
      </xdr:spPr>
    </xdr:pic>
    <xdr:clientData/>
  </xdr:twoCellAnchor>
  <xdr:twoCellAnchor editAs="oneCell">
    <xdr:from>
      <xdr:col>5</xdr:col>
      <xdr:colOff>609600</xdr:colOff>
      <xdr:row>4</xdr:row>
      <xdr:rowOff>0</xdr:rowOff>
    </xdr:from>
    <xdr:to>
      <xdr:col>5</xdr:col>
      <xdr:colOff>742315</xdr:colOff>
      <xdr:row>4</xdr:row>
      <xdr:rowOff>170815</xdr:rowOff>
    </xdr:to>
    <xdr:pic>
      <xdr:nvPicPr>
        <xdr:cNvPr id="24" name="图片 3335"/>
        <xdr:cNvPicPr>
          <a:picLocks noChangeAspect="1"/>
        </xdr:cNvPicPr>
      </xdr:nvPicPr>
      <xdr:blipFill>
        <a:blip r:embed="rId1"/>
        <a:stretch>
          <a:fillRect/>
        </a:stretch>
      </xdr:blipFill>
      <xdr:spPr>
        <a:xfrm>
          <a:off x="3625215" y="1009650"/>
          <a:ext cx="132715" cy="170815"/>
        </a:xfrm>
        <a:prstGeom prst="rect">
          <a:avLst/>
        </a:prstGeom>
        <a:noFill/>
        <a:ln w="9525">
          <a:noFill/>
        </a:ln>
      </xdr:spPr>
    </xdr:pic>
    <xdr:clientData/>
  </xdr:twoCellAnchor>
  <xdr:twoCellAnchor editAs="oneCell">
    <xdr:from>
      <xdr:col>5</xdr:col>
      <xdr:colOff>518795</xdr:colOff>
      <xdr:row>4</xdr:row>
      <xdr:rowOff>0</xdr:rowOff>
    </xdr:from>
    <xdr:to>
      <xdr:col>5</xdr:col>
      <xdr:colOff>685165</xdr:colOff>
      <xdr:row>4</xdr:row>
      <xdr:rowOff>171450</xdr:rowOff>
    </xdr:to>
    <xdr:pic>
      <xdr:nvPicPr>
        <xdr:cNvPr id="25" name="图片 3335"/>
        <xdr:cNvPicPr>
          <a:picLocks noChangeAspect="1"/>
        </xdr:cNvPicPr>
      </xdr:nvPicPr>
      <xdr:blipFill>
        <a:blip r:embed="rId1"/>
        <a:stretch>
          <a:fillRect/>
        </a:stretch>
      </xdr:blipFill>
      <xdr:spPr>
        <a:xfrm>
          <a:off x="3534410" y="1009650"/>
          <a:ext cx="166370" cy="171450"/>
        </a:xfrm>
        <a:prstGeom prst="rect">
          <a:avLst/>
        </a:prstGeom>
        <a:noFill/>
        <a:ln w="9525">
          <a:noFill/>
        </a:ln>
      </xdr:spPr>
    </xdr:pic>
    <xdr:clientData/>
  </xdr:twoCellAnchor>
  <xdr:twoCellAnchor editAs="oneCell">
    <xdr:from>
      <xdr:col>5</xdr:col>
      <xdr:colOff>609600</xdr:colOff>
      <xdr:row>4</xdr:row>
      <xdr:rowOff>0</xdr:rowOff>
    </xdr:from>
    <xdr:to>
      <xdr:col>5</xdr:col>
      <xdr:colOff>775970</xdr:colOff>
      <xdr:row>4</xdr:row>
      <xdr:rowOff>170815</xdr:rowOff>
    </xdr:to>
    <xdr:pic>
      <xdr:nvPicPr>
        <xdr:cNvPr id="26" name="图片 3335"/>
        <xdr:cNvPicPr>
          <a:picLocks noChangeAspect="1"/>
        </xdr:cNvPicPr>
      </xdr:nvPicPr>
      <xdr:blipFill>
        <a:blip r:embed="rId1"/>
        <a:stretch>
          <a:fillRect/>
        </a:stretch>
      </xdr:blipFill>
      <xdr:spPr>
        <a:xfrm>
          <a:off x="3625215" y="1009650"/>
          <a:ext cx="166370" cy="170815"/>
        </a:xfrm>
        <a:prstGeom prst="rect">
          <a:avLst/>
        </a:prstGeom>
        <a:noFill/>
        <a:ln w="9525">
          <a:noFill/>
        </a:ln>
      </xdr:spPr>
    </xdr:pic>
    <xdr:clientData/>
  </xdr:twoCellAnchor>
  <xdr:twoCellAnchor editAs="oneCell">
    <xdr:from>
      <xdr:col>17</xdr:col>
      <xdr:colOff>542290</xdr:colOff>
      <xdr:row>4</xdr:row>
      <xdr:rowOff>0</xdr:rowOff>
    </xdr:from>
    <xdr:to>
      <xdr:col>18</xdr:col>
      <xdr:colOff>134620</xdr:colOff>
      <xdr:row>4</xdr:row>
      <xdr:rowOff>172085</xdr:rowOff>
    </xdr:to>
    <xdr:pic>
      <xdr:nvPicPr>
        <xdr:cNvPr id="27" name="图片 3335"/>
        <xdr:cNvPicPr>
          <a:picLocks noChangeAspect="1"/>
        </xdr:cNvPicPr>
      </xdr:nvPicPr>
      <xdr:blipFill>
        <a:blip r:embed="rId1"/>
        <a:stretch>
          <a:fillRect/>
        </a:stretch>
      </xdr:blipFill>
      <xdr:spPr>
        <a:xfrm>
          <a:off x="23247350" y="1009650"/>
          <a:ext cx="289560" cy="172085"/>
        </a:xfrm>
        <a:prstGeom prst="rect">
          <a:avLst/>
        </a:prstGeom>
        <a:noFill/>
        <a:ln w="9525">
          <a:noFill/>
        </a:ln>
      </xdr:spPr>
    </xdr:pic>
    <xdr:clientData/>
  </xdr:twoCellAnchor>
  <xdr:twoCellAnchor editAs="oneCell">
    <xdr:from>
      <xdr:col>5</xdr:col>
      <xdr:colOff>609600</xdr:colOff>
      <xdr:row>4</xdr:row>
      <xdr:rowOff>0</xdr:rowOff>
    </xdr:from>
    <xdr:to>
      <xdr:col>5</xdr:col>
      <xdr:colOff>776605</xdr:colOff>
      <xdr:row>4</xdr:row>
      <xdr:rowOff>171450</xdr:rowOff>
    </xdr:to>
    <xdr:pic>
      <xdr:nvPicPr>
        <xdr:cNvPr id="28" name="图片 3335"/>
        <xdr:cNvPicPr>
          <a:picLocks noChangeAspect="1"/>
        </xdr:cNvPicPr>
      </xdr:nvPicPr>
      <xdr:blipFill>
        <a:blip r:embed="rId1"/>
        <a:stretch>
          <a:fillRect/>
        </a:stretch>
      </xdr:blipFill>
      <xdr:spPr>
        <a:xfrm>
          <a:off x="3625215" y="1009650"/>
          <a:ext cx="167005" cy="171450"/>
        </a:xfrm>
        <a:prstGeom prst="rect">
          <a:avLst/>
        </a:prstGeom>
        <a:noFill/>
        <a:ln w="9525">
          <a:noFill/>
        </a:ln>
      </xdr:spPr>
    </xdr:pic>
    <xdr:clientData/>
  </xdr:twoCellAnchor>
  <xdr:twoCellAnchor editAs="oneCell">
    <xdr:from>
      <xdr:col>5</xdr:col>
      <xdr:colOff>609600</xdr:colOff>
      <xdr:row>4</xdr:row>
      <xdr:rowOff>0</xdr:rowOff>
    </xdr:from>
    <xdr:to>
      <xdr:col>5</xdr:col>
      <xdr:colOff>821055</xdr:colOff>
      <xdr:row>4</xdr:row>
      <xdr:rowOff>171450</xdr:rowOff>
    </xdr:to>
    <xdr:pic>
      <xdr:nvPicPr>
        <xdr:cNvPr id="29" name="图片 3335"/>
        <xdr:cNvPicPr>
          <a:picLocks noChangeAspect="1"/>
        </xdr:cNvPicPr>
      </xdr:nvPicPr>
      <xdr:blipFill>
        <a:blip r:embed="rId1"/>
        <a:stretch>
          <a:fillRect/>
        </a:stretch>
      </xdr:blipFill>
      <xdr:spPr>
        <a:xfrm>
          <a:off x="3625215" y="1009650"/>
          <a:ext cx="211455" cy="171450"/>
        </a:xfrm>
        <a:prstGeom prst="rect">
          <a:avLst/>
        </a:prstGeom>
        <a:noFill/>
        <a:ln w="9525">
          <a:noFill/>
        </a:ln>
      </xdr:spPr>
    </xdr:pic>
    <xdr:clientData/>
  </xdr:twoCellAnchor>
  <xdr:twoCellAnchor editAs="oneCell">
    <xdr:from>
      <xdr:col>5</xdr:col>
      <xdr:colOff>609600</xdr:colOff>
      <xdr:row>4</xdr:row>
      <xdr:rowOff>0</xdr:rowOff>
    </xdr:from>
    <xdr:to>
      <xdr:col>5</xdr:col>
      <xdr:colOff>819150</xdr:colOff>
      <xdr:row>4</xdr:row>
      <xdr:rowOff>171450</xdr:rowOff>
    </xdr:to>
    <xdr:pic>
      <xdr:nvPicPr>
        <xdr:cNvPr id="30" name="图片 3335"/>
        <xdr:cNvPicPr>
          <a:picLocks noChangeAspect="1"/>
        </xdr:cNvPicPr>
      </xdr:nvPicPr>
      <xdr:blipFill>
        <a:blip r:embed="rId1"/>
        <a:stretch>
          <a:fillRect/>
        </a:stretch>
      </xdr:blipFill>
      <xdr:spPr>
        <a:xfrm>
          <a:off x="3625215" y="1009650"/>
          <a:ext cx="209550" cy="171450"/>
        </a:xfrm>
        <a:prstGeom prst="rect">
          <a:avLst/>
        </a:prstGeom>
        <a:noFill/>
        <a:ln w="9525">
          <a:noFill/>
        </a:ln>
      </xdr:spPr>
    </xdr:pic>
    <xdr:clientData/>
  </xdr:twoCellAnchor>
  <xdr:twoCellAnchor editAs="oneCell">
    <xdr:from>
      <xdr:col>5</xdr:col>
      <xdr:colOff>609600</xdr:colOff>
      <xdr:row>4</xdr:row>
      <xdr:rowOff>0</xdr:rowOff>
    </xdr:from>
    <xdr:to>
      <xdr:col>5</xdr:col>
      <xdr:colOff>895985</xdr:colOff>
      <xdr:row>4</xdr:row>
      <xdr:rowOff>171450</xdr:rowOff>
    </xdr:to>
    <xdr:pic>
      <xdr:nvPicPr>
        <xdr:cNvPr id="31" name="图片 3335"/>
        <xdr:cNvPicPr>
          <a:picLocks noChangeAspect="1"/>
        </xdr:cNvPicPr>
      </xdr:nvPicPr>
      <xdr:blipFill>
        <a:blip r:embed="rId1"/>
        <a:stretch>
          <a:fillRect/>
        </a:stretch>
      </xdr:blipFill>
      <xdr:spPr>
        <a:xfrm>
          <a:off x="3625215" y="1009650"/>
          <a:ext cx="286385" cy="171450"/>
        </a:xfrm>
        <a:prstGeom prst="rect">
          <a:avLst/>
        </a:prstGeom>
        <a:noFill/>
        <a:ln w="9525">
          <a:noFill/>
        </a:ln>
      </xdr:spPr>
    </xdr:pic>
    <xdr:clientData/>
  </xdr:twoCellAnchor>
  <xdr:twoCellAnchor editAs="oneCell">
    <xdr:from>
      <xdr:col>1</xdr:col>
      <xdr:colOff>609600</xdr:colOff>
      <xdr:row>184</xdr:row>
      <xdr:rowOff>0</xdr:rowOff>
    </xdr:from>
    <xdr:to>
      <xdr:col>2</xdr:col>
      <xdr:colOff>167005</xdr:colOff>
      <xdr:row>184</xdr:row>
      <xdr:rowOff>171450</xdr:rowOff>
    </xdr:to>
    <xdr:pic>
      <xdr:nvPicPr>
        <xdr:cNvPr id="66" name="图片 3335"/>
        <xdr:cNvPicPr>
          <a:picLocks noChangeAspect="1"/>
        </xdr:cNvPicPr>
      </xdr:nvPicPr>
      <xdr:blipFill>
        <a:blip r:embed="rId1"/>
        <a:stretch>
          <a:fillRect/>
        </a:stretch>
      </xdr:blipFill>
      <xdr:spPr>
        <a:xfrm>
          <a:off x="845185" y="113277650"/>
          <a:ext cx="167005" cy="171450"/>
        </a:xfrm>
        <a:prstGeom prst="rect">
          <a:avLst/>
        </a:prstGeom>
        <a:noFill/>
        <a:ln w="9525">
          <a:noFill/>
        </a:ln>
      </xdr:spPr>
    </xdr:pic>
    <xdr:clientData/>
  </xdr:twoCellAnchor>
  <xdr:twoCellAnchor editAs="oneCell">
    <xdr:from>
      <xdr:col>1</xdr:col>
      <xdr:colOff>609600</xdr:colOff>
      <xdr:row>184</xdr:row>
      <xdr:rowOff>0</xdr:rowOff>
    </xdr:from>
    <xdr:to>
      <xdr:col>2</xdr:col>
      <xdr:colOff>211455</xdr:colOff>
      <xdr:row>184</xdr:row>
      <xdr:rowOff>171450</xdr:rowOff>
    </xdr:to>
    <xdr:pic>
      <xdr:nvPicPr>
        <xdr:cNvPr id="67" name="图片 3335"/>
        <xdr:cNvPicPr>
          <a:picLocks noChangeAspect="1"/>
        </xdr:cNvPicPr>
      </xdr:nvPicPr>
      <xdr:blipFill>
        <a:blip r:embed="rId1"/>
        <a:stretch>
          <a:fillRect/>
        </a:stretch>
      </xdr:blipFill>
      <xdr:spPr>
        <a:xfrm>
          <a:off x="845185" y="113277650"/>
          <a:ext cx="211455" cy="171450"/>
        </a:xfrm>
        <a:prstGeom prst="rect">
          <a:avLst/>
        </a:prstGeom>
        <a:noFill/>
        <a:ln w="9525">
          <a:noFill/>
        </a:ln>
      </xdr:spPr>
    </xdr:pic>
    <xdr:clientData/>
  </xdr:twoCellAnchor>
  <xdr:twoCellAnchor editAs="oneCell">
    <xdr:from>
      <xdr:col>1</xdr:col>
      <xdr:colOff>609600</xdr:colOff>
      <xdr:row>184</xdr:row>
      <xdr:rowOff>0</xdr:rowOff>
    </xdr:from>
    <xdr:to>
      <xdr:col>2</xdr:col>
      <xdr:colOff>209550</xdr:colOff>
      <xdr:row>184</xdr:row>
      <xdr:rowOff>171450</xdr:rowOff>
    </xdr:to>
    <xdr:pic>
      <xdr:nvPicPr>
        <xdr:cNvPr id="68" name="图片 3335"/>
        <xdr:cNvPicPr>
          <a:picLocks noChangeAspect="1"/>
        </xdr:cNvPicPr>
      </xdr:nvPicPr>
      <xdr:blipFill>
        <a:blip r:embed="rId1"/>
        <a:stretch>
          <a:fillRect/>
        </a:stretch>
      </xdr:blipFill>
      <xdr:spPr>
        <a:xfrm>
          <a:off x="845185" y="113277650"/>
          <a:ext cx="209550" cy="171450"/>
        </a:xfrm>
        <a:prstGeom prst="rect">
          <a:avLst/>
        </a:prstGeom>
        <a:noFill/>
        <a:ln w="9525">
          <a:noFill/>
        </a:ln>
      </xdr:spPr>
    </xdr:pic>
    <xdr:clientData/>
  </xdr:twoCellAnchor>
  <xdr:twoCellAnchor editAs="oneCell">
    <xdr:from>
      <xdr:col>1</xdr:col>
      <xdr:colOff>609600</xdr:colOff>
      <xdr:row>141</xdr:row>
      <xdr:rowOff>0</xdr:rowOff>
    </xdr:from>
    <xdr:to>
      <xdr:col>2</xdr:col>
      <xdr:colOff>132715</xdr:colOff>
      <xdr:row>141</xdr:row>
      <xdr:rowOff>171450</xdr:rowOff>
    </xdr:to>
    <xdr:pic>
      <xdr:nvPicPr>
        <xdr:cNvPr id="70" name="图片 3335"/>
        <xdr:cNvPicPr>
          <a:picLocks noChangeAspect="1"/>
        </xdr:cNvPicPr>
      </xdr:nvPicPr>
      <xdr:blipFill>
        <a:blip r:embed="rId1"/>
        <a:stretch>
          <a:fillRect/>
        </a:stretch>
      </xdr:blipFill>
      <xdr:spPr>
        <a:xfrm>
          <a:off x="845185" y="85813900"/>
          <a:ext cx="132715" cy="171450"/>
        </a:xfrm>
        <a:prstGeom prst="rect">
          <a:avLst/>
        </a:prstGeom>
        <a:noFill/>
        <a:ln w="9525">
          <a:noFill/>
        </a:ln>
      </xdr:spPr>
    </xdr:pic>
    <xdr:clientData/>
  </xdr:twoCellAnchor>
  <xdr:twoCellAnchor editAs="oneCell">
    <xdr:from>
      <xdr:col>1</xdr:col>
      <xdr:colOff>609600</xdr:colOff>
      <xdr:row>141</xdr:row>
      <xdr:rowOff>0</xdr:rowOff>
    </xdr:from>
    <xdr:to>
      <xdr:col>2</xdr:col>
      <xdr:colOff>132715</xdr:colOff>
      <xdr:row>141</xdr:row>
      <xdr:rowOff>170815</xdr:rowOff>
    </xdr:to>
    <xdr:pic>
      <xdr:nvPicPr>
        <xdr:cNvPr id="71" name="图片 3335"/>
        <xdr:cNvPicPr>
          <a:picLocks noChangeAspect="1"/>
        </xdr:cNvPicPr>
      </xdr:nvPicPr>
      <xdr:blipFill>
        <a:blip r:embed="rId1"/>
        <a:stretch>
          <a:fillRect/>
        </a:stretch>
      </xdr:blipFill>
      <xdr:spPr>
        <a:xfrm>
          <a:off x="845185" y="85813900"/>
          <a:ext cx="132715" cy="170815"/>
        </a:xfrm>
        <a:prstGeom prst="rect">
          <a:avLst/>
        </a:prstGeom>
        <a:noFill/>
        <a:ln w="9525">
          <a:noFill/>
        </a:ln>
      </xdr:spPr>
    </xdr:pic>
    <xdr:clientData/>
  </xdr:twoCellAnchor>
  <xdr:twoCellAnchor editAs="oneCell">
    <xdr:from>
      <xdr:col>1</xdr:col>
      <xdr:colOff>518795</xdr:colOff>
      <xdr:row>141</xdr:row>
      <xdr:rowOff>0</xdr:rowOff>
    </xdr:from>
    <xdr:to>
      <xdr:col>2</xdr:col>
      <xdr:colOff>166370</xdr:colOff>
      <xdr:row>141</xdr:row>
      <xdr:rowOff>171450</xdr:rowOff>
    </xdr:to>
    <xdr:pic>
      <xdr:nvPicPr>
        <xdr:cNvPr id="72" name="图片 3335"/>
        <xdr:cNvPicPr>
          <a:picLocks noChangeAspect="1"/>
        </xdr:cNvPicPr>
      </xdr:nvPicPr>
      <xdr:blipFill>
        <a:blip r:embed="rId1"/>
        <a:stretch>
          <a:fillRect/>
        </a:stretch>
      </xdr:blipFill>
      <xdr:spPr>
        <a:xfrm>
          <a:off x="845185" y="85813900"/>
          <a:ext cx="166370" cy="171450"/>
        </a:xfrm>
        <a:prstGeom prst="rect">
          <a:avLst/>
        </a:prstGeom>
        <a:noFill/>
        <a:ln w="9525">
          <a:noFill/>
        </a:ln>
      </xdr:spPr>
    </xdr:pic>
    <xdr:clientData/>
  </xdr:twoCellAnchor>
  <xdr:twoCellAnchor editAs="oneCell">
    <xdr:from>
      <xdr:col>1</xdr:col>
      <xdr:colOff>609600</xdr:colOff>
      <xdr:row>141</xdr:row>
      <xdr:rowOff>0</xdr:rowOff>
    </xdr:from>
    <xdr:to>
      <xdr:col>2</xdr:col>
      <xdr:colOff>166370</xdr:colOff>
      <xdr:row>141</xdr:row>
      <xdr:rowOff>170815</xdr:rowOff>
    </xdr:to>
    <xdr:pic>
      <xdr:nvPicPr>
        <xdr:cNvPr id="73" name="图片 3335"/>
        <xdr:cNvPicPr>
          <a:picLocks noChangeAspect="1"/>
        </xdr:cNvPicPr>
      </xdr:nvPicPr>
      <xdr:blipFill>
        <a:blip r:embed="rId1"/>
        <a:stretch>
          <a:fillRect/>
        </a:stretch>
      </xdr:blipFill>
      <xdr:spPr>
        <a:xfrm>
          <a:off x="845185" y="85813900"/>
          <a:ext cx="166370" cy="170815"/>
        </a:xfrm>
        <a:prstGeom prst="rect">
          <a:avLst/>
        </a:prstGeom>
        <a:noFill/>
        <a:ln w="9525">
          <a:noFill/>
        </a:ln>
      </xdr:spPr>
    </xdr:pic>
    <xdr:clientData/>
  </xdr:twoCellAnchor>
  <xdr:twoCellAnchor editAs="oneCell">
    <xdr:from>
      <xdr:col>17</xdr:col>
      <xdr:colOff>542290</xdr:colOff>
      <xdr:row>373</xdr:row>
      <xdr:rowOff>0</xdr:rowOff>
    </xdr:from>
    <xdr:to>
      <xdr:col>18</xdr:col>
      <xdr:colOff>134620</xdr:colOff>
      <xdr:row>373</xdr:row>
      <xdr:rowOff>172085</xdr:rowOff>
    </xdr:to>
    <xdr:pic>
      <xdr:nvPicPr>
        <xdr:cNvPr id="140" name="图片 3335"/>
        <xdr:cNvPicPr>
          <a:picLocks noChangeAspect="1"/>
        </xdr:cNvPicPr>
      </xdr:nvPicPr>
      <xdr:blipFill>
        <a:blip r:embed="rId1"/>
        <a:stretch>
          <a:fillRect/>
        </a:stretch>
      </xdr:blipFill>
      <xdr:spPr>
        <a:xfrm>
          <a:off x="23247350" y="231806750"/>
          <a:ext cx="289560" cy="172085"/>
        </a:xfrm>
        <a:prstGeom prst="rect">
          <a:avLst/>
        </a:prstGeom>
        <a:noFill/>
        <a:ln w="9525">
          <a:noFill/>
        </a:ln>
      </xdr:spPr>
    </xdr:pic>
    <xdr:clientData/>
  </xdr:twoCellAnchor>
  <xdr:twoCellAnchor editAs="oneCell">
    <xdr:from>
      <xdr:col>17</xdr:col>
      <xdr:colOff>8890</xdr:colOff>
      <xdr:row>373</xdr:row>
      <xdr:rowOff>0</xdr:rowOff>
    </xdr:from>
    <xdr:to>
      <xdr:col>17</xdr:col>
      <xdr:colOff>186055</xdr:colOff>
      <xdr:row>373</xdr:row>
      <xdr:rowOff>171450</xdr:rowOff>
    </xdr:to>
    <xdr:pic>
      <xdr:nvPicPr>
        <xdr:cNvPr id="141" name="图片 3335"/>
        <xdr:cNvPicPr>
          <a:picLocks noChangeAspect="1"/>
        </xdr:cNvPicPr>
      </xdr:nvPicPr>
      <xdr:blipFill>
        <a:blip r:embed="rId1"/>
        <a:stretch>
          <a:fillRect/>
        </a:stretch>
      </xdr:blipFill>
      <xdr:spPr>
        <a:xfrm>
          <a:off x="22713950" y="231806750"/>
          <a:ext cx="177165" cy="171450"/>
        </a:xfrm>
        <a:prstGeom prst="rect">
          <a:avLst/>
        </a:prstGeom>
        <a:noFill/>
        <a:ln w="9525">
          <a:noFill/>
        </a:ln>
      </xdr:spPr>
    </xdr:pic>
    <xdr:clientData/>
  </xdr:twoCellAnchor>
  <xdr:twoCellAnchor editAs="oneCell">
    <xdr:from>
      <xdr:col>4</xdr:col>
      <xdr:colOff>601345</xdr:colOff>
      <xdr:row>60</xdr:row>
      <xdr:rowOff>0</xdr:rowOff>
    </xdr:from>
    <xdr:to>
      <xdr:col>5</xdr:col>
      <xdr:colOff>167005</xdr:colOff>
      <xdr:row>60</xdr:row>
      <xdr:rowOff>182880</xdr:rowOff>
    </xdr:to>
    <xdr:pic>
      <xdr:nvPicPr>
        <xdr:cNvPr id="32" name="图片 3335"/>
        <xdr:cNvPicPr>
          <a:picLocks noChangeAspect="1"/>
        </xdr:cNvPicPr>
      </xdr:nvPicPr>
      <xdr:blipFill>
        <a:blip r:embed="rId1"/>
        <a:stretch>
          <a:fillRect/>
        </a:stretch>
      </xdr:blipFill>
      <xdr:spPr>
        <a:xfrm>
          <a:off x="2948940" y="37185600"/>
          <a:ext cx="233680" cy="182880"/>
        </a:xfrm>
        <a:prstGeom prst="rect">
          <a:avLst/>
        </a:prstGeom>
        <a:noFill/>
        <a:ln w="9525">
          <a:noFill/>
        </a:ln>
      </xdr:spPr>
    </xdr:pic>
    <xdr:clientData/>
  </xdr:twoCellAnchor>
  <xdr:twoCellAnchor editAs="oneCell">
    <xdr:from>
      <xdr:col>4</xdr:col>
      <xdr:colOff>601345</xdr:colOff>
      <xdr:row>60</xdr:row>
      <xdr:rowOff>0</xdr:rowOff>
    </xdr:from>
    <xdr:to>
      <xdr:col>5</xdr:col>
      <xdr:colOff>211455</xdr:colOff>
      <xdr:row>60</xdr:row>
      <xdr:rowOff>182880</xdr:rowOff>
    </xdr:to>
    <xdr:pic>
      <xdr:nvPicPr>
        <xdr:cNvPr id="33" name="图片 3335"/>
        <xdr:cNvPicPr>
          <a:picLocks noChangeAspect="1"/>
        </xdr:cNvPicPr>
      </xdr:nvPicPr>
      <xdr:blipFill>
        <a:blip r:embed="rId1"/>
        <a:stretch>
          <a:fillRect/>
        </a:stretch>
      </xdr:blipFill>
      <xdr:spPr>
        <a:xfrm>
          <a:off x="2948940" y="37185600"/>
          <a:ext cx="278130" cy="182880"/>
        </a:xfrm>
        <a:prstGeom prst="rect">
          <a:avLst/>
        </a:prstGeom>
        <a:noFill/>
        <a:ln w="9525">
          <a:noFill/>
        </a:ln>
      </xdr:spPr>
    </xdr:pic>
    <xdr:clientData/>
  </xdr:twoCellAnchor>
  <xdr:twoCellAnchor editAs="oneCell">
    <xdr:from>
      <xdr:col>4</xdr:col>
      <xdr:colOff>601345</xdr:colOff>
      <xdr:row>60</xdr:row>
      <xdr:rowOff>0</xdr:rowOff>
    </xdr:from>
    <xdr:to>
      <xdr:col>5</xdr:col>
      <xdr:colOff>209550</xdr:colOff>
      <xdr:row>60</xdr:row>
      <xdr:rowOff>182880</xdr:rowOff>
    </xdr:to>
    <xdr:pic>
      <xdr:nvPicPr>
        <xdr:cNvPr id="34" name="图片 3335"/>
        <xdr:cNvPicPr>
          <a:picLocks noChangeAspect="1"/>
        </xdr:cNvPicPr>
      </xdr:nvPicPr>
      <xdr:blipFill>
        <a:blip r:embed="rId1"/>
        <a:stretch>
          <a:fillRect/>
        </a:stretch>
      </xdr:blipFill>
      <xdr:spPr>
        <a:xfrm>
          <a:off x="2948940" y="37185600"/>
          <a:ext cx="276225" cy="182880"/>
        </a:xfrm>
        <a:prstGeom prst="rect">
          <a:avLst/>
        </a:prstGeom>
        <a:noFill/>
        <a:ln w="9525">
          <a:noFill/>
        </a:ln>
      </xdr:spPr>
    </xdr:pic>
    <xdr:clientData/>
  </xdr:twoCellAnchor>
  <xdr:twoCellAnchor editAs="oneCell">
    <xdr:from>
      <xdr:col>4</xdr:col>
      <xdr:colOff>601345</xdr:colOff>
      <xdr:row>60</xdr:row>
      <xdr:rowOff>0</xdr:rowOff>
    </xdr:from>
    <xdr:to>
      <xdr:col>5</xdr:col>
      <xdr:colOff>286385</xdr:colOff>
      <xdr:row>60</xdr:row>
      <xdr:rowOff>182880</xdr:rowOff>
    </xdr:to>
    <xdr:pic>
      <xdr:nvPicPr>
        <xdr:cNvPr id="35" name="图片 3335"/>
        <xdr:cNvPicPr>
          <a:picLocks noChangeAspect="1"/>
        </xdr:cNvPicPr>
      </xdr:nvPicPr>
      <xdr:blipFill>
        <a:blip r:embed="rId1"/>
        <a:stretch>
          <a:fillRect/>
        </a:stretch>
      </xdr:blipFill>
      <xdr:spPr>
        <a:xfrm>
          <a:off x="2948940" y="37185600"/>
          <a:ext cx="353060" cy="18288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36"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37"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38"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0</xdr:row>
      <xdr:rowOff>0</xdr:rowOff>
    </xdr:from>
    <xdr:to>
      <xdr:col>5</xdr:col>
      <xdr:colOff>166370</xdr:colOff>
      <xdr:row>0</xdr:row>
      <xdr:rowOff>170815</xdr:rowOff>
    </xdr:to>
    <xdr:pic>
      <xdr:nvPicPr>
        <xdr:cNvPr id="39" name="图片 3335"/>
        <xdr:cNvPicPr>
          <a:picLocks noChangeAspect="1"/>
        </xdr:cNvPicPr>
      </xdr:nvPicPr>
      <xdr:blipFill>
        <a:blip r:embed="rId1"/>
        <a:stretch>
          <a:fillRect/>
        </a:stretch>
      </xdr:blipFill>
      <xdr:spPr>
        <a:xfrm>
          <a:off x="2948940" y="0"/>
          <a:ext cx="233045" cy="1708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40"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41"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42"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43"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4</xdr:col>
      <xdr:colOff>601345</xdr:colOff>
      <xdr:row>132</xdr:row>
      <xdr:rowOff>0</xdr:rowOff>
    </xdr:from>
    <xdr:to>
      <xdr:col>5</xdr:col>
      <xdr:colOff>167005</xdr:colOff>
      <xdr:row>132</xdr:row>
      <xdr:rowOff>182880</xdr:rowOff>
    </xdr:to>
    <xdr:pic>
      <xdr:nvPicPr>
        <xdr:cNvPr id="44" name="图片 3335"/>
        <xdr:cNvPicPr>
          <a:picLocks noChangeAspect="1"/>
        </xdr:cNvPicPr>
      </xdr:nvPicPr>
      <xdr:blipFill>
        <a:blip r:embed="rId1"/>
        <a:stretch>
          <a:fillRect/>
        </a:stretch>
      </xdr:blipFill>
      <xdr:spPr>
        <a:xfrm>
          <a:off x="2948940" y="80841850"/>
          <a:ext cx="233680" cy="182880"/>
        </a:xfrm>
        <a:prstGeom prst="rect">
          <a:avLst/>
        </a:prstGeom>
        <a:noFill/>
        <a:ln w="9525">
          <a:noFill/>
        </a:ln>
      </xdr:spPr>
    </xdr:pic>
    <xdr:clientData/>
  </xdr:twoCellAnchor>
  <xdr:twoCellAnchor editAs="oneCell">
    <xdr:from>
      <xdr:col>4</xdr:col>
      <xdr:colOff>601345</xdr:colOff>
      <xdr:row>132</xdr:row>
      <xdr:rowOff>0</xdr:rowOff>
    </xdr:from>
    <xdr:to>
      <xdr:col>5</xdr:col>
      <xdr:colOff>211455</xdr:colOff>
      <xdr:row>132</xdr:row>
      <xdr:rowOff>182880</xdr:rowOff>
    </xdr:to>
    <xdr:pic>
      <xdr:nvPicPr>
        <xdr:cNvPr id="45" name="图片 3335"/>
        <xdr:cNvPicPr>
          <a:picLocks noChangeAspect="1"/>
        </xdr:cNvPicPr>
      </xdr:nvPicPr>
      <xdr:blipFill>
        <a:blip r:embed="rId1"/>
        <a:stretch>
          <a:fillRect/>
        </a:stretch>
      </xdr:blipFill>
      <xdr:spPr>
        <a:xfrm>
          <a:off x="2948940" y="80841850"/>
          <a:ext cx="278130" cy="182880"/>
        </a:xfrm>
        <a:prstGeom prst="rect">
          <a:avLst/>
        </a:prstGeom>
        <a:noFill/>
        <a:ln w="9525">
          <a:noFill/>
        </a:ln>
      </xdr:spPr>
    </xdr:pic>
    <xdr:clientData/>
  </xdr:twoCellAnchor>
  <xdr:twoCellAnchor editAs="oneCell">
    <xdr:from>
      <xdr:col>4</xdr:col>
      <xdr:colOff>601345</xdr:colOff>
      <xdr:row>132</xdr:row>
      <xdr:rowOff>0</xdr:rowOff>
    </xdr:from>
    <xdr:to>
      <xdr:col>5</xdr:col>
      <xdr:colOff>209550</xdr:colOff>
      <xdr:row>132</xdr:row>
      <xdr:rowOff>182880</xdr:rowOff>
    </xdr:to>
    <xdr:pic>
      <xdr:nvPicPr>
        <xdr:cNvPr id="46" name="图片 3335"/>
        <xdr:cNvPicPr>
          <a:picLocks noChangeAspect="1"/>
        </xdr:cNvPicPr>
      </xdr:nvPicPr>
      <xdr:blipFill>
        <a:blip r:embed="rId1"/>
        <a:stretch>
          <a:fillRect/>
        </a:stretch>
      </xdr:blipFill>
      <xdr:spPr>
        <a:xfrm>
          <a:off x="2948940" y="80841850"/>
          <a:ext cx="276225" cy="182880"/>
        </a:xfrm>
        <a:prstGeom prst="rect">
          <a:avLst/>
        </a:prstGeom>
        <a:noFill/>
        <a:ln w="9525">
          <a:noFill/>
        </a:ln>
      </xdr:spPr>
    </xdr:pic>
    <xdr:clientData/>
  </xdr:twoCellAnchor>
  <xdr:twoCellAnchor editAs="oneCell">
    <xdr:from>
      <xdr:col>4</xdr:col>
      <xdr:colOff>601345</xdr:colOff>
      <xdr:row>132</xdr:row>
      <xdr:rowOff>0</xdr:rowOff>
    </xdr:from>
    <xdr:to>
      <xdr:col>5</xdr:col>
      <xdr:colOff>286385</xdr:colOff>
      <xdr:row>132</xdr:row>
      <xdr:rowOff>182880</xdr:rowOff>
    </xdr:to>
    <xdr:pic>
      <xdr:nvPicPr>
        <xdr:cNvPr id="47" name="图片 3335"/>
        <xdr:cNvPicPr>
          <a:picLocks noChangeAspect="1"/>
        </xdr:cNvPicPr>
      </xdr:nvPicPr>
      <xdr:blipFill>
        <a:blip r:embed="rId1"/>
        <a:stretch>
          <a:fillRect/>
        </a:stretch>
      </xdr:blipFill>
      <xdr:spPr>
        <a:xfrm>
          <a:off x="2948940" y="80841850"/>
          <a:ext cx="353060" cy="18288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48"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49"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50"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0</xdr:row>
      <xdr:rowOff>0</xdr:rowOff>
    </xdr:from>
    <xdr:to>
      <xdr:col>5</xdr:col>
      <xdr:colOff>166370</xdr:colOff>
      <xdr:row>0</xdr:row>
      <xdr:rowOff>170815</xdr:rowOff>
    </xdr:to>
    <xdr:pic>
      <xdr:nvPicPr>
        <xdr:cNvPr id="51" name="图片 3335"/>
        <xdr:cNvPicPr>
          <a:picLocks noChangeAspect="1"/>
        </xdr:cNvPicPr>
      </xdr:nvPicPr>
      <xdr:blipFill>
        <a:blip r:embed="rId1"/>
        <a:stretch>
          <a:fillRect/>
        </a:stretch>
      </xdr:blipFill>
      <xdr:spPr>
        <a:xfrm>
          <a:off x="2948940" y="0"/>
          <a:ext cx="233045" cy="1708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52"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53"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54"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55"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4</xdr:col>
      <xdr:colOff>601345</xdr:colOff>
      <xdr:row>60</xdr:row>
      <xdr:rowOff>0</xdr:rowOff>
    </xdr:from>
    <xdr:to>
      <xdr:col>5</xdr:col>
      <xdr:colOff>167005</xdr:colOff>
      <xdr:row>60</xdr:row>
      <xdr:rowOff>182880</xdr:rowOff>
    </xdr:to>
    <xdr:pic>
      <xdr:nvPicPr>
        <xdr:cNvPr id="56" name="图片 3335"/>
        <xdr:cNvPicPr>
          <a:picLocks noChangeAspect="1"/>
        </xdr:cNvPicPr>
      </xdr:nvPicPr>
      <xdr:blipFill>
        <a:blip r:embed="rId1"/>
        <a:stretch>
          <a:fillRect/>
        </a:stretch>
      </xdr:blipFill>
      <xdr:spPr>
        <a:xfrm>
          <a:off x="2948940" y="37185600"/>
          <a:ext cx="233680" cy="182880"/>
        </a:xfrm>
        <a:prstGeom prst="rect">
          <a:avLst/>
        </a:prstGeom>
        <a:noFill/>
        <a:ln w="9525">
          <a:noFill/>
        </a:ln>
      </xdr:spPr>
    </xdr:pic>
    <xdr:clientData/>
  </xdr:twoCellAnchor>
  <xdr:twoCellAnchor editAs="oneCell">
    <xdr:from>
      <xdr:col>4</xdr:col>
      <xdr:colOff>601345</xdr:colOff>
      <xdr:row>60</xdr:row>
      <xdr:rowOff>0</xdr:rowOff>
    </xdr:from>
    <xdr:to>
      <xdr:col>5</xdr:col>
      <xdr:colOff>211455</xdr:colOff>
      <xdr:row>60</xdr:row>
      <xdr:rowOff>182880</xdr:rowOff>
    </xdr:to>
    <xdr:pic>
      <xdr:nvPicPr>
        <xdr:cNvPr id="57" name="图片 3335"/>
        <xdr:cNvPicPr>
          <a:picLocks noChangeAspect="1"/>
        </xdr:cNvPicPr>
      </xdr:nvPicPr>
      <xdr:blipFill>
        <a:blip r:embed="rId1"/>
        <a:stretch>
          <a:fillRect/>
        </a:stretch>
      </xdr:blipFill>
      <xdr:spPr>
        <a:xfrm>
          <a:off x="2948940" y="37185600"/>
          <a:ext cx="278130" cy="182880"/>
        </a:xfrm>
        <a:prstGeom prst="rect">
          <a:avLst/>
        </a:prstGeom>
        <a:noFill/>
        <a:ln w="9525">
          <a:noFill/>
        </a:ln>
      </xdr:spPr>
    </xdr:pic>
    <xdr:clientData/>
  </xdr:twoCellAnchor>
  <xdr:twoCellAnchor editAs="oneCell">
    <xdr:from>
      <xdr:col>4</xdr:col>
      <xdr:colOff>601345</xdr:colOff>
      <xdr:row>60</xdr:row>
      <xdr:rowOff>0</xdr:rowOff>
    </xdr:from>
    <xdr:to>
      <xdr:col>5</xdr:col>
      <xdr:colOff>209550</xdr:colOff>
      <xdr:row>60</xdr:row>
      <xdr:rowOff>182880</xdr:rowOff>
    </xdr:to>
    <xdr:pic>
      <xdr:nvPicPr>
        <xdr:cNvPr id="58" name="图片 3335"/>
        <xdr:cNvPicPr>
          <a:picLocks noChangeAspect="1"/>
        </xdr:cNvPicPr>
      </xdr:nvPicPr>
      <xdr:blipFill>
        <a:blip r:embed="rId1"/>
        <a:stretch>
          <a:fillRect/>
        </a:stretch>
      </xdr:blipFill>
      <xdr:spPr>
        <a:xfrm>
          <a:off x="2948940" y="37185600"/>
          <a:ext cx="276225" cy="182880"/>
        </a:xfrm>
        <a:prstGeom prst="rect">
          <a:avLst/>
        </a:prstGeom>
        <a:noFill/>
        <a:ln w="9525">
          <a:noFill/>
        </a:ln>
      </xdr:spPr>
    </xdr:pic>
    <xdr:clientData/>
  </xdr:twoCellAnchor>
  <xdr:twoCellAnchor editAs="oneCell">
    <xdr:from>
      <xdr:col>4</xdr:col>
      <xdr:colOff>601345</xdr:colOff>
      <xdr:row>60</xdr:row>
      <xdr:rowOff>0</xdr:rowOff>
    </xdr:from>
    <xdr:to>
      <xdr:col>5</xdr:col>
      <xdr:colOff>286385</xdr:colOff>
      <xdr:row>60</xdr:row>
      <xdr:rowOff>182880</xdr:rowOff>
    </xdr:to>
    <xdr:pic>
      <xdr:nvPicPr>
        <xdr:cNvPr id="59" name="图片 3335"/>
        <xdr:cNvPicPr>
          <a:picLocks noChangeAspect="1"/>
        </xdr:cNvPicPr>
      </xdr:nvPicPr>
      <xdr:blipFill>
        <a:blip r:embed="rId1"/>
        <a:stretch>
          <a:fillRect/>
        </a:stretch>
      </xdr:blipFill>
      <xdr:spPr>
        <a:xfrm>
          <a:off x="2948940" y="37185600"/>
          <a:ext cx="353060" cy="18288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60"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61"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62"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0</xdr:row>
      <xdr:rowOff>0</xdr:rowOff>
    </xdr:from>
    <xdr:to>
      <xdr:col>5</xdr:col>
      <xdr:colOff>166370</xdr:colOff>
      <xdr:row>0</xdr:row>
      <xdr:rowOff>170815</xdr:rowOff>
    </xdr:to>
    <xdr:pic>
      <xdr:nvPicPr>
        <xdr:cNvPr id="63" name="图片 3335"/>
        <xdr:cNvPicPr>
          <a:picLocks noChangeAspect="1"/>
        </xdr:cNvPicPr>
      </xdr:nvPicPr>
      <xdr:blipFill>
        <a:blip r:embed="rId1"/>
        <a:stretch>
          <a:fillRect/>
        </a:stretch>
      </xdr:blipFill>
      <xdr:spPr>
        <a:xfrm>
          <a:off x="2948940" y="0"/>
          <a:ext cx="233045" cy="1708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64"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65"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74"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75"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4</xdr:col>
      <xdr:colOff>601345</xdr:colOff>
      <xdr:row>209</xdr:row>
      <xdr:rowOff>0</xdr:rowOff>
    </xdr:from>
    <xdr:to>
      <xdr:col>5</xdr:col>
      <xdr:colOff>167005</xdr:colOff>
      <xdr:row>209</xdr:row>
      <xdr:rowOff>182880</xdr:rowOff>
    </xdr:to>
    <xdr:pic>
      <xdr:nvPicPr>
        <xdr:cNvPr id="76" name="图片 3335"/>
        <xdr:cNvPicPr>
          <a:picLocks noChangeAspect="1"/>
        </xdr:cNvPicPr>
      </xdr:nvPicPr>
      <xdr:blipFill>
        <a:blip r:embed="rId1"/>
        <a:stretch>
          <a:fillRect/>
        </a:stretch>
      </xdr:blipFill>
      <xdr:spPr>
        <a:xfrm>
          <a:off x="2948940" y="126422150"/>
          <a:ext cx="233680" cy="182880"/>
        </a:xfrm>
        <a:prstGeom prst="rect">
          <a:avLst/>
        </a:prstGeom>
        <a:noFill/>
        <a:ln w="9525">
          <a:noFill/>
        </a:ln>
      </xdr:spPr>
    </xdr:pic>
    <xdr:clientData/>
  </xdr:twoCellAnchor>
  <xdr:twoCellAnchor editAs="oneCell">
    <xdr:from>
      <xdr:col>4</xdr:col>
      <xdr:colOff>601345</xdr:colOff>
      <xdr:row>209</xdr:row>
      <xdr:rowOff>0</xdr:rowOff>
    </xdr:from>
    <xdr:to>
      <xdr:col>5</xdr:col>
      <xdr:colOff>211455</xdr:colOff>
      <xdr:row>209</xdr:row>
      <xdr:rowOff>182880</xdr:rowOff>
    </xdr:to>
    <xdr:pic>
      <xdr:nvPicPr>
        <xdr:cNvPr id="77" name="图片 3335"/>
        <xdr:cNvPicPr>
          <a:picLocks noChangeAspect="1"/>
        </xdr:cNvPicPr>
      </xdr:nvPicPr>
      <xdr:blipFill>
        <a:blip r:embed="rId1"/>
        <a:stretch>
          <a:fillRect/>
        </a:stretch>
      </xdr:blipFill>
      <xdr:spPr>
        <a:xfrm>
          <a:off x="2948940" y="126422150"/>
          <a:ext cx="278130" cy="182880"/>
        </a:xfrm>
        <a:prstGeom prst="rect">
          <a:avLst/>
        </a:prstGeom>
        <a:noFill/>
        <a:ln w="9525">
          <a:noFill/>
        </a:ln>
      </xdr:spPr>
    </xdr:pic>
    <xdr:clientData/>
  </xdr:twoCellAnchor>
  <xdr:twoCellAnchor editAs="oneCell">
    <xdr:from>
      <xdr:col>4</xdr:col>
      <xdr:colOff>601345</xdr:colOff>
      <xdr:row>209</xdr:row>
      <xdr:rowOff>0</xdr:rowOff>
    </xdr:from>
    <xdr:to>
      <xdr:col>5</xdr:col>
      <xdr:colOff>209550</xdr:colOff>
      <xdr:row>209</xdr:row>
      <xdr:rowOff>182880</xdr:rowOff>
    </xdr:to>
    <xdr:pic>
      <xdr:nvPicPr>
        <xdr:cNvPr id="78" name="图片 3335"/>
        <xdr:cNvPicPr>
          <a:picLocks noChangeAspect="1"/>
        </xdr:cNvPicPr>
      </xdr:nvPicPr>
      <xdr:blipFill>
        <a:blip r:embed="rId1"/>
        <a:stretch>
          <a:fillRect/>
        </a:stretch>
      </xdr:blipFill>
      <xdr:spPr>
        <a:xfrm>
          <a:off x="2948940" y="126422150"/>
          <a:ext cx="276225" cy="182880"/>
        </a:xfrm>
        <a:prstGeom prst="rect">
          <a:avLst/>
        </a:prstGeom>
        <a:noFill/>
        <a:ln w="9525">
          <a:noFill/>
        </a:ln>
      </xdr:spPr>
    </xdr:pic>
    <xdr:clientData/>
  </xdr:twoCellAnchor>
  <xdr:twoCellAnchor editAs="oneCell">
    <xdr:from>
      <xdr:col>4</xdr:col>
      <xdr:colOff>601345</xdr:colOff>
      <xdr:row>209</xdr:row>
      <xdr:rowOff>0</xdr:rowOff>
    </xdr:from>
    <xdr:to>
      <xdr:col>5</xdr:col>
      <xdr:colOff>286385</xdr:colOff>
      <xdr:row>209</xdr:row>
      <xdr:rowOff>182880</xdr:rowOff>
    </xdr:to>
    <xdr:pic>
      <xdr:nvPicPr>
        <xdr:cNvPr id="79" name="图片 3335"/>
        <xdr:cNvPicPr>
          <a:picLocks noChangeAspect="1"/>
        </xdr:cNvPicPr>
      </xdr:nvPicPr>
      <xdr:blipFill>
        <a:blip r:embed="rId1"/>
        <a:stretch>
          <a:fillRect/>
        </a:stretch>
      </xdr:blipFill>
      <xdr:spPr>
        <a:xfrm>
          <a:off x="2948940" y="126422150"/>
          <a:ext cx="353060" cy="18288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80"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81"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82"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0</xdr:row>
      <xdr:rowOff>0</xdr:rowOff>
    </xdr:from>
    <xdr:to>
      <xdr:col>5</xdr:col>
      <xdr:colOff>166370</xdr:colOff>
      <xdr:row>0</xdr:row>
      <xdr:rowOff>170815</xdr:rowOff>
    </xdr:to>
    <xdr:pic>
      <xdr:nvPicPr>
        <xdr:cNvPr id="83" name="图片 3335"/>
        <xdr:cNvPicPr>
          <a:picLocks noChangeAspect="1"/>
        </xdr:cNvPicPr>
      </xdr:nvPicPr>
      <xdr:blipFill>
        <a:blip r:embed="rId1"/>
        <a:stretch>
          <a:fillRect/>
        </a:stretch>
      </xdr:blipFill>
      <xdr:spPr>
        <a:xfrm>
          <a:off x="2948940" y="0"/>
          <a:ext cx="233045" cy="1708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84"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85"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86"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87"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4</xdr:col>
      <xdr:colOff>601345</xdr:colOff>
      <xdr:row>302</xdr:row>
      <xdr:rowOff>0</xdr:rowOff>
    </xdr:from>
    <xdr:to>
      <xdr:col>5</xdr:col>
      <xdr:colOff>167005</xdr:colOff>
      <xdr:row>302</xdr:row>
      <xdr:rowOff>182880</xdr:rowOff>
    </xdr:to>
    <xdr:pic>
      <xdr:nvPicPr>
        <xdr:cNvPr id="88" name="图片 3335"/>
        <xdr:cNvPicPr>
          <a:picLocks noChangeAspect="1"/>
        </xdr:cNvPicPr>
      </xdr:nvPicPr>
      <xdr:blipFill>
        <a:blip r:embed="rId1"/>
        <a:stretch>
          <a:fillRect/>
        </a:stretch>
      </xdr:blipFill>
      <xdr:spPr>
        <a:xfrm>
          <a:off x="2948940" y="185839100"/>
          <a:ext cx="233680" cy="182880"/>
        </a:xfrm>
        <a:prstGeom prst="rect">
          <a:avLst/>
        </a:prstGeom>
        <a:noFill/>
        <a:ln w="9525">
          <a:noFill/>
        </a:ln>
      </xdr:spPr>
    </xdr:pic>
    <xdr:clientData/>
  </xdr:twoCellAnchor>
  <xdr:twoCellAnchor editAs="oneCell">
    <xdr:from>
      <xdr:col>4</xdr:col>
      <xdr:colOff>601345</xdr:colOff>
      <xdr:row>302</xdr:row>
      <xdr:rowOff>0</xdr:rowOff>
    </xdr:from>
    <xdr:to>
      <xdr:col>5</xdr:col>
      <xdr:colOff>211455</xdr:colOff>
      <xdr:row>302</xdr:row>
      <xdr:rowOff>182880</xdr:rowOff>
    </xdr:to>
    <xdr:pic>
      <xdr:nvPicPr>
        <xdr:cNvPr id="89" name="图片 3335"/>
        <xdr:cNvPicPr>
          <a:picLocks noChangeAspect="1"/>
        </xdr:cNvPicPr>
      </xdr:nvPicPr>
      <xdr:blipFill>
        <a:blip r:embed="rId1"/>
        <a:stretch>
          <a:fillRect/>
        </a:stretch>
      </xdr:blipFill>
      <xdr:spPr>
        <a:xfrm>
          <a:off x="2948940" y="185839100"/>
          <a:ext cx="278130" cy="182880"/>
        </a:xfrm>
        <a:prstGeom prst="rect">
          <a:avLst/>
        </a:prstGeom>
        <a:noFill/>
        <a:ln w="9525">
          <a:noFill/>
        </a:ln>
      </xdr:spPr>
    </xdr:pic>
    <xdr:clientData/>
  </xdr:twoCellAnchor>
  <xdr:twoCellAnchor editAs="oneCell">
    <xdr:from>
      <xdr:col>4</xdr:col>
      <xdr:colOff>601345</xdr:colOff>
      <xdr:row>302</xdr:row>
      <xdr:rowOff>0</xdr:rowOff>
    </xdr:from>
    <xdr:to>
      <xdr:col>5</xdr:col>
      <xdr:colOff>209550</xdr:colOff>
      <xdr:row>302</xdr:row>
      <xdr:rowOff>182880</xdr:rowOff>
    </xdr:to>
    <xdr:pic>
      <xdr:nvPicPr>
        <xdr:cNvPr id="90" name="图片 3335"/>
        <xdr:cNvPicPr>
          <a:picLocks noChangeAspect="1"/>
        </xdr:cNvPicPr>
      </xdr:nvPicPr>
      <xdr:blipFill>
        <a:blip r:embed="rId1"/>
        <a:stretch>
          <a:fillRect/>
        </a:stretch>
      </xdr:blipFill>
      <xdr:spPr>
        <a:xfrm>
          <a:off x="2948940" y="185839100"/>
          <a:ext cx="276225" cy="182880"/>
        </a:xfrm>
        <a:prstGeom prst="rect">
          <a:avLst/>
        </a:prstGeom>
        <a:noFill/>
        <a:ln w="9525">
          <a:noFill/>
        </a:ln>
      </xdr:spPr>
    </xdr:pic>
    <xdr:clientData/>
  </xdr:twoCellAnchor>
  <xdr:twoCellAnchor editAs="oneCell">
    <xdr:from>
      <xdr:col>4</xdr:col>
      <xdr:colOff>601345</xdr:colOff>
      <xdr:row>302</xdr:row>
      <xdr:rowOff>0</xdr:rowOff>
    </xdr:from>
    <xdr:to>
      <xdr:col>5</xdr:col>
      <xdr:colOff>286385</xdr:colOff>
      <xdr:row>302</xdr:row>
      <xdr:rowOff>182880</xdr:rowOff>
    </xdr:to>
    <xdr:pic>
      <xdr:nvPicPr>
        <xdr:cNvPr id="91" name="图片 3335"/>
        <xdr:cNvPicPr>
          <a:picLocks noChangeAspect="1"/>
        </xdr:cNvPicPr>
      </xdr:nvPicPr>
      <xdr:blipFill>
        <a:blip r:embed="rId1"/>
        <a:stretch>
          <a:fillRect/>
        </a:stretch>
      </xdr:blipFill>
      <xdr:spPr>
        <a:xfrm>
          <a:off x="2948940" y="185839100"/>
          <a:ext cx="353060" cy="18288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92"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93"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94"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0</xdr:row>
      <xdr:rowOff>0</xdr:rowOff>
    </xdr:from>
    <xdr:to>
      <xdr:col>5</xdr:col>
      <xdr:colOff>166370</xdr:colOff>
      <xdr:row>0</xdr:row>
      <xdr:rowOff>170815</xdr:rowOff>
    </xdr:to>
    <xdr:pic>
      <xdr:nvPicPr>
        <xdr:cNvPr id="95" name="图片 3335"/>
        <xdr:cNvPicPr>
          <a:picLocks noChangeAspect="1"/>
        </xdr:cNvPicPr>
      </xdr:nvPicPr>
      <xdr:blipFill>
        <a:blip r:embed="rId1"/>
        <a:stretch>
          <a:fillRect/>
        </a:stretch>
      </xdr:blipFill>
      <xdr:spPr>
        <a:xfrm>
          <a:off x="2948940" y="0"/>
          <a:ext cx="233045" cy="1708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96"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97"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16</xdr:col>
      <xdr:colOff>542290</xdr:colOff>
      <xdr:row>25</xdr:row>
      <xdr:rowOff>0</xdr:rowOff>
    </xdr:from>
    <xdr:to>
      <xdr:col>16</xdr:col>
      <xdr:colOff>761365</xdr:colOff>
      <xdr:row>25</xdr:row>
      <xdr:rowOff>172085</xdr:rowOff>
    </xdr:to>
    <xdr:pic>
      <xdr:nvPicPr>
        <xdr:cNvPr id="98" name="图片 3335"/>
        <xdr:cNvPicPr>
          <a:picLocks noChangeAspect="1"/>
        </xdr:cNvPicPr>
      </xdr:nvPicPr>
      <xdr:blipFill>
        <a:blip r:embed="rId1"/>
        <a:stretch>
          <a:fillRect/>
        </a:stretch>
      </xdr:blipFill>
      <xdr:spPr>
        <a:xfrm>
          <a:off x="21460460" y="14039850"/>
          <a:ext cx="219075" cy="172085"/>
        </a:xfrm>
        <a:prstGeom prst="rect">
          <a:avLst/>
        </a:prstGeom>
        <a:noFill/>
        <a:ln w="9525">
          <a:noFill/>
        </a:ln>
      </xdr:spPr>
    </xdr:pic>
    <xdr:clientData/>
  </xdr:twoCellAnchor>
  <xdr:twoCellAnchor editAs="oneCell">
    <xdr:from>
      <xdr:col>16</xdr:col>
      <xdr:colOff>8890</xdr:colOff>
      <xdr:row>25</xdr:row>
      <xdr:rowOff>0</xdr:rowOff>
    </xdr:from>
    <xdr:to>
      <xdr:col>16</xdr:col>
      <xdr:colOff>186055</xdr:colOff>
      <xdr:row>25</xdr:row>
      <xdr:rowOff>171450</xdr:rowOff>
    </xdr:to>
    <xdr:pic>
      <xdr:nvPicPr>
        <xdr:cNvPr id="99" name="图片 3335"/>
        <xdr:cNvPicPr>
          <a:picLocks noChangeAspect="1"/>
        </xdr:cNvPicPr>
      </xdr:nvPicPr>
      <xdr:blipFill>
        <a:blip r:embed="rId1"/>
        <a:stretch>
          <a:fillRect/>
        </a:stretch>
      </xdr:blipFill>
      <xdr:spPr>
        <a:xfrm>
          <a:off x="20927060" y="14039850"/>
          <a:ext cx="177165" cy="171450"/>
        </a:xfrm>
        <a:prstGeom prst="rect">
          <a:avLst/>
        </a:prstGeom>
        <a:noFill/>
        <a:ln w="9525">
          <a:noFill/>
        </a:ln>
      </xdr:spPr>
    </xdr:pic>
    <xdr:clientData/>
  </xdr:twoCellAnchor>
  <xdr:twoCellAnchor editAs="oneCell">
    <xdr:from>
      <xdr:col>4</xdr:col>
      <xdr:colOff>601345</xdr:colOff>
      <xdr:row>175</xdr:row>
      <xdr:rowOff>0</xdr:rowOff>
    </xdr:from>
    <xdr:to>
      <xdr:col>5</xdr:col>
      <xdr:colOff>167005</xdr:colOff>
      <xdr:row>175</xdr:row>
      <xdr:rowOff>182880</xdr:rowOff>
    </xdr:to>
    <xdr:pic>
      <xdr:nvPicPr>
        <xdr:cNvPr id="100" name="图片 3335"/>
        <xdr:cNvPicPr>
          <a:picLocks noChangeAspect="1"/>
        </xdr:cNvPicPr>
      </xdr:nvPicPr>
      <xdr:blipFill>
        <a:blip r:embed="rId1"/>
        <a:stretch>
          <a:fillRect/>
        </a:stretch>
      </xdr:blipFill>
      <xdr:spPr>
        <a:xfrm>
          <a:off x="2948940" y="107962700"/>
          <a:ext cx="233680" cy="182880"/>
        </a:xfrm>
        <a:prstGeom prst="rect">
          <a:avLst/>
        </a:prstGeom>
        <a:noFill/>
        <a:ln w="9525">
          <a:noFill/>
        </a:ln>
      </xdr:spPr>
    </xdr:pic>
    <xdr:clientData/>
  </xdr:twoCellAnchor>
  <xdr:twoCellAnchor editAs="oneCell">
    <xdr:from>
      <xdr:col>4</xdr:col>
      <xdr:colOff>601345</xdr:colOff>
      <xdr:row>175</xdr:row>
      <xdr:rowOff>0</xdr:rowOff>
    </xdr:from>
    <xdr:to>
      <xdr:col>5</xdr:col>
      <xdr:colOff>211455</xdr:colOff>
      <xdr:row>175</xdr:row>
      <xdr:rowOff>182880</xdr:rowOff>
    </xdr:to>
    <xdr:pic>
      <xdr:nvPicPr>
        <xdr:cNvPr id="101" name="图片 3335"/>
        <xdr:cNvPicPr>
          <a:picLocks noChangeAspect="1"/>
        </xdr:cNvPicPr>
      </xdr:nvPicPr>
      <xdr:blipFill>
        <a:blip r:embed="rId1"/>
        <a:stretch>
          <a:fillRect/>
        </a:stretch>
      </xdr:blipFill>
      <xdr:spPr>
        <a:xfrm>
          <a:off x="2948940" y="107962700"/>
          <a:ext cx="278130" cy="182880"/>
        </a:xfrm>
        <a:prstGeom prst="rect">
          <a:avLst/>
        </a:prstGeom>
        <a:noFill/>
        <a:ln w="9525">
          <a:noFill/>
        </a:ln>
      </xdr:spPr>
    </xdr:pic>
    <xdr:clientData/>
  </xdr:twoCellAnchor>
  <xdr:twoCellAnchor editAs="oneCell">
    <xdr:from>
      <xdr:col>4</xdr:col>
      <xdr:colOff>601345</xdr:colOff>
      <xdr:row>175</xdr:row>
      <xdr:rowOff>0</xdr:rowOff>
    </xdr:from>
    <xdr:to>
      <xdr:col>5</xdr:col>
      <xdr:colOff>209550</xdr:colOff>
      <xdr:row>175</xdr:row>
      <xdr:rowOff>182880</xdr:rowOff>
    </xdr:to>
    <xdr:pic>
      <xdr:nvPicPr>
        <xdr:cNvPr id="102" name="图片 3335"/>
        <xdr:cNvPicPr>
          <a:picLocks noChangeAspect="1"/>
        </xdr:cNvPicPr>
      </xdr:nvPicPr>
      <xdr:blipFill>
        <a:blip r:embed="rId1"/>
        <a:stretch>
          <a:fillRect/>
        </a:stretch>
      </xdr:blipFill>
      <xdr:spPr>
        <a:xfrm>
          <a:off x="2948940" y="107962700"/>
          <a:ext cx="276225" cy="182880"/>
        </a:xfrm>
        <a:prstGeom prst="rect">
          <a:avLst/>
        </a:prstGeom>
        <a:noFill/>
        <a:ln w="9525">
          <a:noFill/>
        </a:ln>
      </xdr:spPr>
    </xdr:pic>
    <xdr:clientData/>
  </xdr:twoCellAnchor>
  <xdr:twoCellAnchor editAs="oneCell">
    <xdr:from>
      <xdr:col>4</xdr:col>
      <xdr:colOff>601345</xdr:colOff>
      <xdr:row>175</xdr:row>
      <xdr:rowOff>0</xdr:rowOff>
    </xdr:from>
    <xdr:to>
      <xdr:col>5</xdr:col>
      <xdr:colOff>286385</xdr:colOff>
      <xdr:row>175</xdr:row>
      <xdr:rowOff>182880</xdr:rowOff>
    </xdr:to>
    <xdr:pic>
      <xdr:nvPicPr>
        <xdr:cNvPr id="103" name="图片 3335"/>
        <xdr:cNvPicPr>
          <a:picLocks noChangeAspect="1"/>
        </xdr:cNvPicPr>
      </xdr:nvPicPr>
      <xdr:blipFill>
        <a:blip r:embed="rId1"/>
        <a:stretch>
          <a:fillRect/>
        </a:stretch>
      </xdr:blipFill>
      <xdr:spPr>
        <a:xfrm>
          <a:off x="2948940" y="107962700"/>
          <a:ext cx="353060" cy="18288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104"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105"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106"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0</xdr:row>
      <xdr:rowOff>0</xdr:rowOff>
    </xdr:from>
    <xdr:to>
      <xdr:col>5</xdr:col>
      <xdr:colOff>166370</xdr:colOff>
      <xdr:row>0</xdr:row>
      <xdr:rowOff>170815</xdr:rowOff>
    </xdr:to>
    <xdr:pic>
      <xdr:nvPicPr>
        <xdr:cNvPr id="107" name="图片 3335"/>
        <xdr:cNvPicPr>
          <a:picLocks noChangeAspect="1"/>
        </xdr:cNvPicPr>
      </xdr:nvPicPr>
      <xdr:blipFill>
        <a:blip r:embed="rId1"/>
        <a:stretch>
          <a:fillRect/>
        </a:stretch>
      </xdr:blipFill>
      <xdr:spPr>
        <a:xfrm>
          <a:off x="2948940" y="0"/>
          <a:ext cx="233045" cy="1708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108"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109"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110"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111"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4</xdr:col>
      <xdr:colOff>601345</xdr:colOff>
      <xdr:row>278</xdr:row>
      <xdr:rowOff>0</xdr:rowOff>
    </xdr:from>
    <xdr:to>
      <xdr:col>5</xdr:col>
      <xdr:colOff>167005</xdr:colOff>
      <xdr:row>278</xdr:row>
      <xdr:rowOff>182880</xdr:rowOff>
    </xdr:to>
    <xdr:pic>
      <xdr:nvPicPr>
        <xdr:cNvPr id="112" name="图片 3335"/>
        <xdr:cNvPicPr>
          <a:picLocks noChangeAspect="1"/>
        </xdr:cNvPicPr>
      </xdr:nvPicPr>
      <xdr:blipFill>
        <a:blip r:embed="rId1"/>
        <a:stretch>
          <a:fillRect/>
        </a:stretch>
      </xdr:blipFill>
      <xdr:spPr>
        <a:xfrm>
          <a:off x="2948940" y="173609000"/>
          <a:ext cx="233680" cy="182880"/>
        </a:xfrm>
        <a:prstGeom prst="rect">
          <a:avLst/>
        </a:prstGeom>
        <a:noFill/>
        <a:ln w="9525">
          <a:noFill/>
        </a:ln>
      </xdr:spPr>
    </xdr:pic>
    <xdr:clientData/>
  </xdr:twoCellAnchor>
  <xdr:twoCellAnchor editAs="oneCell">
    <xdr:from>
      <xdr:col>4</xdr:col>
      <xdr:colOff>601345</xdr:colOff>
      <xdr:row>278</xdr:row>
      <xdr:rowOff>0</xdr:rowOff>
    </xdr:from>
    <xdr:to>
      <xdr:col>5</xdr:col>
      <xdr:colOff>211455</xdr:colOff>
      <xdr:row>278</xdr:row>
      <xdr:rowOff>182880</xdr:rowOff>
    </xdr:to>
    <xdr:pic>
      <xdr:nvPicPr>
        <xdr:cNvPr id="113" name="图片 3335"/>
        <xdr:cNvPicPr>
          <a:picLocks noChangeAspect="1"/>
        </xdr:cNvPicPr>
      </xdr:nvPicPr>
      <xdr:blipFill>
        <a:blip r:embed="rId1"/>
        <a:stretch>
          <a:fillRect/>
        </a:stretch>
      </xdr:blipFill>
      <xdr:spPr>
        <a:xfrm>
          <a:off x="2948940" y="173609000"/>
          <a:ext cx="278130" cy="182880"/>
        </a:xfrm>
        <a:prstGeom prst="rect">
          <a:avLst/>
        </a:prstGeom>
        <a:noFill/>
        <a:ln w="9525">
          <a:noFill/>
        </a:ln>
      </xdr:spPr>
    </xdr:pic>
    <xdr:clientData/>
  </xdr:twoCellAnchor>
  <xdr:twoCellAnchor editAs="oneCell">
    <xdr:from>
      <xdr:col>4</xdr:col>
      <xdr:colOff>601345</xdr:colOff>
      <xdr:row>278</xdr:row>
      <xdr:rowOff>0</xdr:rowOff>
    </xdr:from>
    <xdr:to>
      <xdr:col>5</xdr:col>
      <xdr:colOff>209550</xdr:colOff>
      <xdr:row>278</xdr:row>
      <xdr:rowOff>182880</xdr:rowOff>
    </xdr:to>
    <xdr:pic>
      <xdr:nvPicPr>
        <xdr:cNvPr id="114" name="图片 3335"/>
        <xdr:cNvPicPr>
          <a:picLocks noChangeAspect="1"/>
        </xdr:cNvPicPr>
      </xdr:nvPicPr>
      <xdr:blipFill>
        <a:blip r:embed="rId1"/>
        <a:stretch>
          <a:fillRect/>
        </a:stretch>
      </xdr:blipFill>
      <xdr:spPr>
        <a:xfrm>
          <a:off x="2948940" y="173609000"/>
          <a:ext cx="276225" cy="182880"/>
        </a:xfrm>
        <a:prstGeom prst="rect">
          <a:avLst/>
        </a:prstGeom>
        <a:noFill/>
        <a:ln w="9525">
          <a:noFill/>
        </a:ln>
      </xdr:spPr>
    </xdr:pic>
    <xdr:clientData/>
  </xdr:twoCellAnchor>
  <xdr:twoCellAnchor editAs="oneCell">
    <xdr:from>
      <xdr:col>4</xdr:col>
      <xdr:colOff>601345</xdr:colOff>
      <xdr:row>278</xdr:row>
      <xdr:rowOff>0</xdr:rowOff>
    </xdr:from>
    <xdr:to>
      <xdr:col>5</xdr:col>
      <xdr:colOff>286385</xdr:colOff>
      <xdr:row>278</xdr:row>
      <xdr:rowOff>182880</xdr:rowOff>
    </xdr:to>
    <xdr:pic>
      <xdr:nvPicPr>
        <xdr:cNvPr id="115" name="图片 3335"/>
        <xdr:cNvPicPr>
          <a:picLocks noChangeAspect="1"/>
        </xdr:cNvPicPr>
      </xdr:nvPicPr>
      <xdr:blipFill>
        <a:blip r:embed="rId1"/>
        <a:stretch>
          <a:fillRect/>
        </a:stretch>
      </xdr:blipFill>
      <xdr:spPr>
        <a:xfrm>
          <a:off x="2948940" y="173609000"/>
          <a:ext cx="353060" cy="18288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116"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117"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118"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0</xdr:row>
      <xdr:rowOff>0</xdr:rowOff>
    </xdr:from>
    <xdr:to>
      <xdr:col>5</xdr:col>
      <xdr:colOff>166370</xdr:colOff>
      <xdr:row>0</xdr:row>
      <xdr:rowOff>170815</xdr:rowOff>
    </xdr:to>
    <xdr:pic>
      <xdr:nvPicPr>
        <xdr:cNvPr id="119" name="图片 3335"/>
        <xdr:cNvPicPr>
          <a:picLocks noChangeAspect="1"/>
        </xdr:cNvPicPr>
      </xdr:nvPicPr>
      <xdr:blipFill>
        <a:blip r:embed="rId1"/>
        <a:stretch>
          <a:fillRect/>
        </a:stretch>
      </xdr:blipFill>
      <xdr:spPr>
        <a:xfrm>
          <a:off x="2948940" y="0"/>
          <a:ext cx="233045" cy="1708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0</xdr:row>
      <xdr:rowOff>172085</xdr:rowOff>
    </xdr:to>
    <xdr:pic>
      <xdr:nvPicPr>
        <xdr:cNvPr id="120" name="图片 3335"/>
        <xdr:cNvPicPr>
          <a:picLocks noChangeAspect="1"/>
        </xdr:cNvPicPr>
      </xdr:nvPicPr>
      <xdr:blipFill>
        <a:blip r:embed="rId1"/>
        <a:stretch>
          <a:fillRect/>
        </a:stretch>
      </xdr:blipFill>
      <xdr:spPr>
        <a:xfrm>
          <a:off x="21460460" y="0"/>
          <a:ext cx="219075"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121" name="图片 3335"/>
        <xdr:cNvPicPr>
          <a:picLocks noChangeAspect="1"/>
        </xdr:cNvPicPr>
      </xdr:nvPicPr>
      <xdr:blipFill>
        <a:blip r:embed="rId1"/>
        <a:stretch>
          <a:fillRect/>
        </a:stretch>
      </xdr:blipFill>
      <xdr:spPr>
        <a:xfrm>
          <a:off x="20927060" y="0"/>
          <a:ext cx="177165" cy="171450"/>
        </a:xfrm>
        <a:prstGeom prst="rect">
          <a:avLst/>
        </a:prstGeom>
        <a:noFill/>
        <a:ln w="9525">
          <a:noFill/>
        </a:ln>
      </xdr:spPr>
    </xdr:pic>
    <xdr:clientData/>
  </xdr:twoCellAnchor>
  <xdr:twoCellAnchor editAs="oneCell">
    <xdr:from>
      <xdr:col>16</xdr:col>
      <xdr:colOff>542290</xdr:colOff>
      <xdr:row>12</xdr:row>
      <xdr:rowOff>0</xdr:rowOff>
    </xdr:from>
    <xdr:to>
      <xdr:col>16</xdr:col>
      <xdr:colOff>761365</xdr:colOff>
      <xdr:row>12</xdr:row>
      <xdr:rowOff>172085</xdr:rowOff>
    </xdr:to>
    <xdr:pic>
      <xdr:nvPicPr>
        <xdr:cNvPr id="122" name="图片 3335"/>
        <xdr:cNvPicPr>
          <a:picLocks noChangeAspect="1"/>
        </xdr:cNvPicPr>
      </xdr:nvPicPr>
      <xdr:blipFill>
        <a:blip r:embed="rId1"/>
        <a:stretch>
          <a:fillRect/>
        </a:stretch>
      </xdr:blipFill>
      <xdr:spPr>
        <a:xfrm>
          <a:off x="21460460" y="5467350"/>
          <a:ext cx="219075" cy="172085"/>
        </a:xfrm>
        <a:prstGeom prst="rect">
          <a:avLst/>
        </a:prstGeom>
        <a:noFill/>
        <a:ln w="9525">
          <a:noFill/>
        </a:ln>
      </xdr:spPr>
    </xdr:pic>
    <xdr:clientData/>
  </xdr:twoCellAnchor>
  <xdr:twoCellAnchor editAs="oneCell">
    <xdr:from>
      <xdr:col>16</xdr:col>
      <xdr:colOff>8890</xdr:colOff>
      <xdr:row>12</xdr:row>
      <xdr:rowOff>0</xdr:rowOff>
    </xdr:from>
    <xdr:to>
      <xdr:col>16</xdr:col>
      <xdr:colOff>186055</xdr:colOff>
      <xdr:row>12</xdr:row>
      <xdr:rowOff>171450</xdr:rowOff>
    </xdr:to>
    <xdr:pic>
      <xdr:nvPicPr>
        <xdr:cNvPr id="123" name="图片 3335"/>
        <xdr:cNvPicPr>
          <a:picLocks noChangeAspect="1"/>
        </xdr:cNvPicPr>
      </xdr:nvPicPr>
      <xdr:blipFill>
        <a:blip r:embed="rId1"/>
        <a:stretch>
          <a:fillRect/>
        </a:stretch>
      </xdr:blipFill>
      <xdr:spPr>
        <a:xfrm>
          <a:off x="20927060" y="5467350"/>
          <a:ext cx="177165" cy="171450"/>
        </a:xfrm>
        <a:prstGeom prst="rect">
          <a:avLst/>
        </a:prstGeom>
        <a:noFill/>
        <a:ln w="9525">
          <a:noFill/>
        </a:ln>
      </xdr:spPr>
    </xdr:pic>
    <xdr:clientData/>
  </xdr:twoCellAnchor>
  <xdr:twoCellAnchor editAs="oneCell">
    <xdr:from>
      <xdr:col>5</xdr:col>
      <xdr:colOff>609600</xdr:colOff>
      <xdr:row>60</xdr:row>
      <xdr:rowOff>0</xdr:rowOff>
    </xdr:from>
    <xdr:to>
      <xdr:col>5</xdr:col>
      <xdr:colOff>776605</xdr:colOff>
      <xdr:row>60</xdr:row>
      <xdr:rowOff>182880</xdr:rowOff>
    </xdr:to>
    <xdr:pic>
      <xdr:nvPicPr>
        <xdr:cNvPr id="124" name="图片 3335"/>
        <xdr:cNvPicPr>
          <a:picLocks noChangeAspect="1"/>
        </xdr:cNvPicPr>
      </xdr:nvPicPr>
      <xdr:blipFill>
        <a:blip r:embed="rId1"/>
        <a:stretch>
          <a:fillRect/>
        </a:stretch>
      </xdr:blipFill>
      <xdr:spPr>
        <a:xfrm>
          <a:off x="3625215" y="37185600"/>
          <a:ext cx="167005" cy="182880"/>
        </a:xfrm>
        <a:prstGeom prst="rect">
          <a:avLst/>
        </a:prstGeom>
        <a:noFill/>
        <a:ln w="9525">
          <a:noFill/>
        </a:ln>
      </xdr:spPr>
    </xdr:pic>
    <xdr:clientData/>
  </xdr:twoCellAnchor>
  <xdr:twoCellAnchor editAs="oneCell">
    <xdr:from>
      <xdr:col>5</xdr:col>
      <xdr:colOff>609600</xdr:colOff>
      <xdr:row>60</xdr:row>
      <xdr:rowOff>0</xdr:rowOff>
    </xdr:from>
    <xdr:to>
      <xdr:col>5</xdr:col>
      <xdr:colOff>821055</xdr:colOff>
      <xdr:row>60</xdr:row>
      <xdr:rowOff>182880</xdr:rowOff>
    </xdr:to>
    <xdr:pic>
      <xdr:nvPicPr>
        <xdr:cNvPr id="125" name="图片 3335"/>
        <xdr:cNvPicPr>
          <a:picLocks noChangeAspect="1"/>
        </xdr:cNvPicPr>
      </xdr:nvPicPr>
      <xdr:blipFill>
        <a:blip r:embed="rId1"/>
        <a:stretch>
          <a:fillRect/>
        </a:stretch>
      </xdr:blipFill>
      <xdr:spPr>
        <a:xfrm>
          <a:off x="3625215" y="37185600"/>
          <a:ext cx="211455" cy="182880"/>
        </a:xfrm>
        <a:prstGeom prst="rect">
          <a:avLst/>
        </a:prstGeom>
        <a:noFill/>
        <a:ln w="9525">
          <a:noFill/>
        </a:ln>
      </xdr:spPr>
    </xdr:pic>
    <xdr:clientData/>
  </xdr:twoCellAnchor>
  <xdr:twoCellAnchor editAs="oneCell">
    <xdr:from>
      <xdr:col>5</xdr:col>
      <xdr:colOff>609600</xdr:colOff>
      <xdr:row>60</xdr:row>
      <xdr:rowOff>0</xdr:rowOff>
    </xdr:from>
    <xdr:to>
      <xdr:col>5</xdr:col>
      <xdr:colOff>819150</xdr:colOff>
      <xdr:row>60</xdr:row>
      <xdr:rowOff>182880</xdr:rowOff>
    </xdr:to>
    <xdr:pic>
      <xdr:nvPicPr>
        <xdr:cNvPr id="126" name="图片 3335"/>
        <xdr:cNvPicPr>
          <a:picLocks noChangeAspect="1"/>
        </xdr:cNvPicPr>
      </xdr:nvPicPr>
      <xdr:blipFill>
        <a:blip r:embed="rId1"/>
        <a:stretch>
          <a:fillRect/>
        </a:stretch>
      </xdr:blipFill>
      <xdr:spPr>
        <a:xfrm>
          <a:off x="3625215" y="37185600"/>
          <a:ext cx="209550" cy="182880"/>
        </a:xfrm>
        <a:prstGeom prst="rect">
          <a:avLst/>
        </a:prstGeom>
        <a:noFill/>
        <a:ln w="9525">
          <a:noFill/>
        </a:ln>
      </xdr:spPr>
    </xdr:pic>
    <xdr:clientData/>
  </xdr:twoCellAnchor>
  <xdr:twoCellAnchor editAs="oneCell">
    <xdr:from>
      <xdr:col>5</xdr:col>
      <xdr:colOff>609600</xdr:colOff>
      <xdr:row>60</xdr:row>
      <xdr:rowOff>0</xdr:rowOff>
    </xdr:from>
    <xdr:to>
      <xdr:col>5</xdr:col>
      <xdr:colOff>895985</xdr:colOff>
      <xdr:row>60</xdr:row>
      <xdr:rowOff>182880</xdr:rowOff>
    </xdr:to>
    <xdr:pic>
      <xdr:nvPicPr>
        <xdr:cNvPr id="127" name="图片 3335"/>
        <xdr:cNvPicPr>
          <a:picLocks noChangeAspect="1"/>
        </xdr:cNvPicPr>
      </xdr:nvPicPr>
      <xdr:blipFill>
        <a:blip r:embed="rId1"/>
        <a:stretch>
          <a:fillRect/>
        </a:stretch>
      </xdr:blipFill>
      <xdr:spPr>
        <a:xfrm>
          <a:off x="3625215" y="37185600"/>
          <a:ext cx="286385" cy="18288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28" name="图片 3335"/>
        <xdr:cNvPicPr>
          <a:picLocks noChangeAspect="1"/>
        </xdr:cNvPicPr>
      </xdr:nvPicPr>
      <xdr:blipFill>
        <a:blip r:embed="rId1"/>
        <a:stretch>
          <a:fillRect/>
        </a:stretch>
      </xdr:blipFill>
      <xdr:spPr>
        <a:xfrm>
          <a:off x="362521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29" name="图片 3335"/>
        <xdr:cNvPicPr>
          <a:picLocks noChangeAspect="1"/>
        </xdr:cNvPicPr>
      </xdr:nvPicPr>
      <xdr:blipFill>
        <a:blip r:embed="rId1"/>
        <a:stretch>
          <a:fillRect/>
        </a:stretch>
      </xdr:blipFill>
      <xdr:spPr>
        <a:xfrm>
          <a:off x="362521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30" name="图片 3335"/>
        <xdr:cNvPicPr>
          <a:picLocks noChangeAspect="1"/>
        </xdr:cNvPicPr>
      </xdr:nvPicPr>
      <xdr:blipFill>
        <a:blip r:embed="rId1"/>
        <a:stretch>
          <a:fillRect/>
        </a:stretch>
      </xdr:blipFill>
      <xdr:spPr>
        <a:xfrm>
          <a:off x="353441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1" name="图片 3335"/>
        <xdr:cNvPicPr>
          <a:picLocks noChangeAspect="1"/>
        </xdr:cNvPicPr>
      </xdr:nvPicPr>
      <xdr:blipFill>
        <a:blip r:embed="rId1"/>
        <a:stretch>
          <a:fillRect/>
        </a:stretch>
      </xdr:blipFill>
      <xdr:spPr>
        <a:xfrm>
          <a:off x="362521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32"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33"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34"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35"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5</xdr:col>
      <xdr:colOff>609600</xdr:colOff>
      <xdr:row>209</xdr:row>
      <xdr:rowOff>0</xdr:rowOff>
    </xdr:from>
    <xdr:to>
      <xdr:col>5</xdr:col>
      <xdr:colOff>776605</xdr:colOff>
      <xdr:row>209</xdr:row>
      <xdr:rowOff>182880</xdr:rowOff>
    </xdr:to>
    <xdr:pic>
      <xdr:nvPicPr>
        <xdr:cNvPr id="136" name="图片 3335"/>
        <xdr:cNvPicPr>
          <a:picLocks noChangeAspect="1"/>
        </xdr:cNvPicPr>
      </xdr:nvPicPr>
      <xdr:blipFill>
        <a:blip r:embed="rId1"/>
        <a:stretch>
          <a:fillRect/>
        </a:stretch>
      </xdr:blipFill>
      <xdr:spPr>
        <a:xfrm>
          <a:off x="3625215" y="126422150"/>
          <a:ext cx="167005" cy="182880"/>
        </a:xfrm>
        <a:prstGeom prst="rect">
          <a:avLst/>
        </a:prstGeom>
        <a:noFill/>
        <a:ln w="9525">
          <a:noFill/>
        </a:ln>
      </xdr:spPr>
    </xdr:pic>
    <xdr:clientData/>
  </xdr:twoCellAnchor>
  <xdr:twoCellAnchor editAs="oneCell">
    <xdr:from>
      <xdr:col>5</xdr:col>
      <xdr:colOff>609600</xdr:colOff>
      <xdr:row>209</xdr:row>
      <xdr:rowOff>0</xdr:rowOff>
    </xdr:from>
    <xdr:to>
      <xdr:col>5</xdr:col>
      <xdr:colOff>821055</xdr:colOff>
      <xdr:row>209</xdr:row>
      <xdr:rowOff>182880</xdr:rowOff>
    </xdr:to>
    <xdr:pic>
      <xdr:nvPicPr>
        <xdr:cNvPr id="137" name="图片 3335"/>
        <xdr:cNvPicPr>
          <a:picLocks noChangeAspect="1"/>
        </xdr:cNvPicPr>
      </xdr:nvPicPr>
      <xdr:blipFill>
        <a:blip r:embed="rId1"/>
        <a:stretch>
          <a:fillRect/>
        </a:stretch>
      </xdr:blipFill>
      <xdr:spPr>
        <a:xfrm>
          <a:off x="3625215" y="126422150"/>
          <a:ext cx="211455" cy="182880"/>
        </a:xfrm>
        <a:prstGeom prst="rect">
          <a:avLst/>
        </a:prstGeom>
        <a:noFill/>
        <a:ln w="9525">
          <a:noFill/>
        </a:ln>
      </xdr:spPr>
    </xdr:pic>
    <xdr:clientData/>
  </xdr:twoCellAnchor>
  <xdr:twoCellAnchor editAs="oneCell">
    <xdr:from>
      <xdr:col>5</xdr:col>
      <xdr:colOff>609600</xdr:colOff>
      <xdr:row>209</xdr:row>
      <xdr:rowOff>0</xdr:rowOff>
    </xdr:from>
    <xdr:to>
      <xdr:col>5</xdr:col>
      <xdr:colOff>819150</xdr:colOff>
      <xdr:row>209</xdr:row>
      <xdr:rowOff>182880</xdr:rowOff>
    </xdr:to>
    <xdr:pic>
      <xdr:nvPicPr>
        <xdr:cNvPr id="138" name="图片 3335"/>
        <xdr:cNvPicPr>
          <a:picLocks noChangeAspect="1"/>
        </xdr:cNvPicPr>
      </xdr:nvPicPr>
      <xdr:blipFill>
        <a:blip r:embed="rId1"/>
        <a:stretch>
          <a:fillRect/>
        </a:stretch>
      </xdr:blipFill>
      <xdr:spPr>
        <a:xfrm>
          <a:off x="3625215" y="126422150"/>
          <a:ext cx="209550" cy="182880"/>
        </a:xfrm>
        <a:prstGeom prst="rect">
          <a:avLst/>
        </a:prstGeom>
        <a:noFill/>
        <a:ln w="9525">
          <a:noFill/>
        </a:ln>
      </xdr:spPr>
    </xdr:pic>
    <xdr:clientData/>
  </xdr:twoCellAnchor>
  <xdr:twoCellAnchor editAs="oneCell">
    <xdr:from>
      <xdr:col>5</xdr:col>
      <xdr:colOff>609600</xdr:colOff>
      <xdr:row>209</xdr:row>
      <xdr:rowOff>0</xdr:rowOff>
    </xdr:from>
    <xdr:to>
      <xdr:col>5</xdr:col>
      <xdr:colOff>895985</xdr:colOff>
      <xdr:row>209</xdr:row>
      <xdr:rowOff>182880</xdr:rowOff>
    </xdr:to>
    <xdr:pic>
      <xdr:nvPicPr>
        <xdr:cNvPr id="139" name="图片 3335"/>
        <xdr:cNvPicPr>
          <a:picLocks noChangeAspect="1"/>
        </xdr:cNvPicPr>
      </xdr:nvPicPr>
      <xdr:blipFill>
        <a:blip r:embed="rId1"/>
        <a:stretch>
          <a:fillRect/>
        </a:stretch>
      </xdr:blipFill>
      <xdr:spPr>
        <a:xfrm>
          <a:off x="3625215" y="126422150"/>
          <a:ext cx="286385" cy="18288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42" name="图片 3335"/>
        <xdr:cNvPicPr>
          <a:picLocks noChangeAspect="1"/>
        </xdr:cNvPicPr>
      </xdr:nvPicPr>
      <xdr:blipFill>
        <a:blip r:embed="rId1"/>
        <a:stretch>
          <a:fillRect/>
        </a:stretch>
      </xdr:blipFill>
      <xdr:spPr>
        <a:xfrm>
          <a:off x="362521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43" name="图片 3335"/>
        <xdr:cNvPicPr>
          <a:picLocks noChangeAspect="1"/>
        </xdr:cNvPicPr>
      </xdr:nvPicPr>
      <xdr:blipFill>
        <a:blip r:embed="rId1"/>
        <a:stretch>
          <a:fillRect/>
        </a:stretch>
      </xdr:blipFill>
      <xdr:spPr>
        <a:xfrm>
          <a:off x="362521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44" name="图片 3335"/>
        <xdr:cNvPicPr>
          <a:picLocks noChangeAspect="1"/>
        </xdr:cNvPicPr>
      </xdr:nvPicPr>
      <xdr:blipFill>
        <a:blip r:embed="rId1"/>
        <a:stretch>
          <a:fillRect/>
        </a:stretch>
      </xdr:blipFill>
      <xdr:spPr>
        <a:xfrm>
          <a:off x="353441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45" name="图片 3335"/>
        <xdr:cNvPicPr>
          <a:picLocks noChangeAspect="1"/>
        </xdr:cNvPicPr>
      </xdr:nvPicPr>
      <xdr:blipFill>
        <a:blip r:embed="rId1"/>
        <a:stretch>
          <a:fillRect/>
        </a:stretch>
      </xdr:blipFill>
      <xdr:spPr>
        <a:xfrm>
          <a:off x="362521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46"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47"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48"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49"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5</xdr:col>
      <xdr:colOff>609600</xdr:colOff>
      <xdr:row>278</xdr:row>
      <xdr:rowOff>0</xdr:rowOff>
    </xdr:from>
    <xdr:to>
      <xdr:col>5</xdr:col>
      <xdr:colOff>776605</xdr:colOff>
      <xdr:row>278</xdr:row>
      <xdr:rowOff>182880</xdr:rowOff>
    </xdr:to>
    <xdr:pic>
      <xdr:nvPicPr>
        <xdr:cNvPr id="150" name="图片 3335"/>
        <xdr:cNvPicPr>
          <a:picLocks noChangeAspect="1"/>
        </xdr:cNvPicPr>
      </xdr:nvPicPr>
      <xdr:blipFill>
        <a:blip r:embed="rId1"/>
        <a:stretch>
          <a:fillRect/>
        </a:stretch>
      </xdr:blipFill>
      <xdr:spPr>
        <a:xfrm>
          <a:off x="3625215" y="173609000"/>
          <a:ext cx="167005" cy="182880"/>
        </a:xfrm>
        <a:prstGeom prst="rect">
          <a:avLst/>
        </a:prstGeom>
        <a:noFill/>
        <a:ln w="9525">
          <a:noFill/>
        </a:ln>
      </xdr:spPr>
    </xdr:pic>
    <xdr:clientData/>
  </xdr:twoCellAnchor>
  <xdr:twoCellAnchor editAs="oneCell">
    <xdr:from>
      <xdr:col>5</xdr:col>
      <xdr:colOff>609600</xdr:colOff>
      <xdr:row>278</xdr:row>
      <xdr:rowOff>0</xdr:rowOff>
    </xdr:from>
    <xdr:to>
      <xdr:col>5</xdr:col>
      <xdr:colOff>821055</xdr:colOff>
      <xdr:row>278</xdr:row>
      <xdr:rowOff>182880</xdr:rowOff>
    </xdr:to>
    <xdr:pic>
      <xdr:nvPicPr>
        <xdr:cNvPr id="151" name="图片 3335"/>
        <xdr:cNvPicPr>
          <a:picLocks noChangeAspect="1"/>
        </xdr:cNvPicPr>
      </xdr:nvPicPr>
      <xdr:blipFill>
        <a:blip r:embed="rId1"/>
        <a:stretch>
          <a:fillRect/>
        </a:stretch>
      </xdr:blipFill>
      <xdr:spPr>
        <a:xfrm>
          <a:off x="3625215" y="173609000"/>
          <a:ext cx="211455" cy="182880"/>
        </a:xfrm>
        <a:prstGeom prst="rect">
          <a:avLst/>
        </a:prstGeom>
        <a:noFill/>
        <a:ln w="9525">
          <a:noFill/>
        </a:ln>
      </xdr:spPr>
    </xdr:pic>
    <xdr:clientData/>
  </xdr:twoCellAnchor>
  <xdr:twoCellAnchor editAs="oneCell">
    <xdr:from>
      <xdr:col>5</xdr:col>
      <xdr:colOff>609600</xdr:colOff>
      <xdr:row>278</xdr:row>
      <xdr:rowOff>0</xdr:rowOff>
    </xdr:from>
    <xdr:to>
      <xdr:col>5</xdr:col>
      <xdr:colOff>819150</xdr:colOff>
      <xdr:row>278</xdr:row>
      <xdr:rowOff>182880</xdr:rowOff>
    </xdr:to>
    <xdr:pic>
      <xdr:nvPicPr>
        <xdr:cNvPr id="152" name="图片 3335"/>
        <xdr:cNvPicPr>
          <a:picLocks noChangeAspect="1"/>
        </xdr:cNvPicPr>
      </xdr:nvPicPr>
      <xdr:blipFill>
        <a:blip r:embed="rId1"/>
        <a:stretch>
          <a:fillRect/>
        </a:stretch>
      </xdr:blipFill>
      <xdr:spPr>
        <a:xfrm>
          <a:off x="3625215" y="173609000"/>
          <a:ext cx="209550" cy="182880"/>
        </a:xfrm>
        <a:prstGeom prst="rect">
          <a:avLst/>
        </a:prstGeom>
        <a:noFill/>
        <a:ln w="9525">
          <a:noFill/>
        </a:ln>
      </xdr:spPr>
    </xdr:pic>
    <xdr:clientData/>
  </xdr:twoCellAnchor>
  <xdr:twoCellAnchor editAs="oneCell">
    <xdr:from>
      <xdr:col>5</xdr:col>
      <xdr:colOff>609600</xdr:colOff>
      <xdr:row>278</xdr:row>
      <xdr:rowOff>0</xdr:rowOff>
    </xdr:from>
    <xdr:to>
      <xdr:col>5</xdr:col>
      <xdr:colOff>895985</xdr:colOff>
      <xdr:row>278</xdr:row>
      <xdr:rowOff>182880</xdr:rowOff>
    </xdr:to>
    <xdr:pic>
      <xdr:nvPicPr>
        <xdr:cNvPr id="153" name="图片 3335"/>
        <xdr:cNvPicPr>
          <a:picLocks noChangeAspect="1"/>
        </xdr:cNvPicPr>
      </xdr:nvPicPr>
      <xdr:blipFill>
        <a:blip r:embed="rId1"/>
        <a:stretch>
          <a:fillRect/>
        </a:stretch>
      </xdr:blipFill>
      <xdr:spPr>
        <a:xfrm>
          <a:off x="3625215" y="173609000"/>
          <a:ext cx="286385" cy="18288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54" name="图片 3335"/>
        <xdr:cNvPicPr>
          <a:picLocks noChangeAspect="1"/>
        </xdr:cNvPicPr>
      </xdr:nvPicPr>
      <xdr:blipFill>
        <a:blip r:embed="rId1"/>
        <a:stretch>
          <a:fillRect/>
        </a:stretch>
      </xdr:blipFill>
      <xdr:spPr>
        <a:xfrm>
          <a:off x="362521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55" name="图片 3335"/>
        <xdr:cNvPicPr>
          <a:picLocks noChangeAspect="1"/>
        </xdr:cNvPicPr>
      </xdr:nvPicPr>
      <xdr:blipFill>
        <a:blip r:embed="rId1"/>
        <a:stretch>
          <a:fillRect/>
        </a:stretch>
      </xdr:blipFill>
      <xdr:spPr>
        <a:xfrm>
          <a:off x="362521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56" name="图片 3335"/>
        <xdr:cNvPicPr>
          <a:picLocks noChangeAspect="1"/>
        </xdr:cNvPicPr>
      </xdr:nvPicPr>
      <xdr:blipFill>
        <a:blip r:embed="rId1"/>
        <a:stretch>
          <a:fillRect/>
        </a:stretch>
      </xdr:blipFill>
      <xdr:spPr>
        <a:xfrm>
          <a:off x="353441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57" name="图片 3335"/>
        <xdr:cNvPicPr>
          <a:picLocks noChangeAspect="1"/>
        </xdr:cNvPicPr>
      </xdr:nvPicPr>
      <xdr:blipFill>
        <a:blip r:embed="rId1"/>
        <a:stretch>
          <a:fillRect/>
        </a:stretch>
      </xdr:blipFill>
      <xdr:spPr>
        <a:xfrm>
          <a:off x="362521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58"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9"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17</xdr:col>
      <xdr:colOff>542290</xdr:colOff>
      <xdr:row>12</xdr:row>
      <xdr:rowOff>0</xdr:rowOff>
    </xdr:from>
    <xdr:to>
      <xdr:col>18</xdr:col>
      <xdr:colOff>133985</xdr:colOff>
      <xdr:row>12</xdr:row>
      <xdr:rowOff>172085</xdr:rowOff>
    </xdr:to>
    <xdr:pic>
      <xdr:nvPicPr>
        <xdr:cNvPr id="160" name="图片 3335"/>
        <xdr:cNvPicPr>
          <a:picLocks noChangeAspect="1"/>
        </xdr:cNvPicPr>
      </xdr:nvPicPr>
      <xdr:blipFill>
        <a:blip r:embed="rId1"/>
        <a:stretch>
          <a:fillRect/>
        </a:stretch>
      </xdr:blipFill>
      <xdr:spPr>
        <a:xfrm>
          <a:off x="23247350" y="5467350"/>
          <a:ext cx="288925" cy="172085"/>
        </a:xfrm>
        <a:prstGeom prst="rect">
          <a:avLst/>
        </a:prstGeom>
        <a:noFill/>
        <a:ln w="9525">
          <a:noFill/>
        </a:ln>
      </xdr:spPr>
    </xdr:pic>
    <xdr:clientData/>
  </xdr:twoCellAnchor>
  <xdr:twoCellAnchor editAs="oneCell">
    <xdr:from>
      <xdr:col>17</xdr:col>
      <xdr:colOff>8890</xdr:colOff>
      <xdr:row>12</xdr:row>
      <xdr:rowOff>0</xdr:rowOff>
    </xdr:from>
    <xdr:to>
      <xdr:col>17</xdr:col>
      <xdr:colOff>186055</xdr:colOff>
      <xdr:row>12</xdr:row>
      <xdr:rowOff>171450</xdr:rowOff>
    </xdr:to>
    <xdr:pic>
      <xdr:nvPicPr>
        <xdr:cNvPr id="161" name="图片 3335"/>
        <xdr:cNvPicPr>
          <a:picLocks noChangeAspect="1"/>
        </xdr:cNvPicPr>
      </xdr:nvPicPr>
      <xdr:blipFill>
        <a:blip r:embed="rId1"/>
        <a:stretch>
          <a:fillRect/>
        </a:stretch>
      </xdr:blipFill>
      <xdr:spPr>
        <a:xfrm>
          <a:off x="22713950" y="5467350"/>
          <a:ext cx="177165" cy="171450"/>
        </a:xfrm>
        <a:prstGeom prst="rect">
          <a:avLst/>
        </a:prstGeom>
        <a:noFill/>
        <a:ln w="9525">
          <a:noFill/>
        </a:ln>
      </xdr:spPr>
    </xdr:pic>
    <xdr:clientData/>
  </xdr:twoCellAnchor>
  <xdr:twoCellAnchor editAs="oneCell">
    <xdr:from>
      <xdr:col>5</xdr:col>
      <xdr:colOff>609600</xdr:colOff>
      <xdr:row>302</xdr:row>
      <xdr:rowOff>0</xdr:rowOff>
    </xdr:from>
    <xdr:to>
      <xdr:col>5</xdr:col>
      <xdr:colOff>776605</xdr:colOff>
      <xdr:row>302</xdr:row>
      <xdr:rowOff>182880</xdr:rowOff>
    </xdr:to>
    <xdr:pic>
      <xdr:nvPicPr>
        <xdr:cNvPr id="162" name="图片 3335"/>
        <xdr:cNvPicPr>
          <a:picLocks noChangeAspect="1"/>
        </xdr:cNvPicPr>
      </xdr:nvPicPr>
      <xdr:blipFill>
        <a:blip r:embed="rId1"/>
        <a:stretch>
          <a:fillRect/>
        </a:stretch>
      </xdr:blipFill>
      <xdr:spPr>
        <a:xfrm>
          <a:off x="3625215" y="185839100"/>
          <a:ext cx="167005" cy="182880"/>
        </a:xfrm>
        <a:prstGeom prst="rect">
          <a:avLst/>
        </a:prstGeom>
        <a:noFill/>
        <a:ln w="9525">
          <a:noFill/>
        </a:ln>
      </xdr:spPr>
    </xdr:pic>
    <xdr:clientData/>
  </xdr:twoCellAnchor>
  <xdr:twoCellAnchor editAs="oneCell">
    <xdr:from>
      <xdr:col>5</xdr:col>
      <xdr:colOff>609600</xdr:colOff>
      <xdr:row>302</xdr:row>
      <xdr:rowOff>0</xdr:rowOff>
    </xdr:from>
    <xdr:to>
      <xdr:col>5</xdr:col>
      <xdr:colOff>821055</xdr:colOff>
      <xdr:row>302</xdr:row>
      <xdr:rowOff>182880</xdr:rowOff>
    </xdr:to>
    <xdr:pic>
      <xdr:nvPicPr>
        <xdr:cNvPr id="163" name="图片 3335"/>
        <xdr:cNvPicPr>
          <a:picLocks noChangeAspect="1"/>
        </xdr:cNvPicPr>
      </xdr:nvPicPr>
      <xdr:blipFill>
        <a:blip r:embed="rId1"/>
        <a:stretch>
          <a:fillRect/>
        </a:stretch>
      </xdr:blipFill>
      <xdr:spPr>
        <a:xfrm>
          <a:off x="3625215" y="185839100"/>
          <a:ext cx="211455" cy="182880"/>
        </a:xfrm>
        <a:prstGeom prst="rect">
          <a:avLst/>
        </a:prstGeom>
        <a:noFill/>
        <a:ln w="9525">
          <a:noFill/>
        </a:ln>
      </xdr:spPr>
    </xdr:pic>
    <xdr:clientData/>
  </xdr:twoCellAnchor>
  <xdr:twoCellAnchor editAs="oneCell">
    <xdr:from>
      <xdr:col>5</xdr:col>
      <xdr:colOff>609600</xdr:colOff>
      <xdr:row>302</xdr:row>
      <xdr:rowOff>0</xdr:rowOff>
    </xdr:from>
    <xdr:to>
      <xdr:col>5</xdr:col>
      <xdr:colOff>819150</xdr:colOff>
      <xdr:row>302</xdr:row>
      <xdr:rowOff>182880</xdr:rowOff>
    </xdr:to>
    <xdr:pic>
      <xdr:nvPicPr>
        <xdr:cNvPr id="164" name="图片 3335"/>
        <xdr:cNvPicPr>
          <a:picLocks noChangeAspect="1"/>
        </xdr:cNvPicPr>
      </xdr:nvPicPr>
      <xdr:blipFill>
        <a:blip r:embed="rId1"/>
        <a:stretch>
          <a:fillRect/>
        </a:stretch>
      </xdr:blipFill>
      <xdr:spPr>
        <a:xfrm>
          <a:off x="3625215" y="185839100"/>
          <a:ext cx="209550" cy="182880"/>
        </a:xfrm>
        <a:prstGeom prst="rect">
          <a:avLst/>
        </a:prstGeom>
        <a:noFill/>
        <a:ln w="9525">
          <a:noFill/>
        </a:ln>
      </xdr:spPr>
    </xdr:pic>
    <xdr:clientData/>
  </xdr:twoCellAnchor>
  <xdr:twoCellAnchor editAs="oneCell">
    <xdr:from>
      <xdr:col>5</xdr:col>
      <xdr:colOff>609600</xdr:colOff>
      <xdr:row>302</xdr:row>
      <xdr:rowOff>0</xdr:rowOff>
    </xdr:from>
    <xdr:to>
      <xdr:col>5</xdr:col>
      <xdr:colOff>895985</xdr:colOff>
      <xdr:row>302</xdr:row>
      <xdr:rowOff>182880</xdr:rowOff>
    </xdr:to>
    <xdr:pic>
      <xdr:nvPicPr>
        <xdr:cNvPr id="165" name="图片 3335"/>
        <xdr:cNvPicPr>
          <a:picLocks noChangeAspect="1"/>
        </xdr:cNvPicPr>
      </xdr:nvPicPr>
      <xdr:blipFill>
        <a:blip r:embed="rId1"/>
        <a:stretch>
          <a:fillRect/>
        </a:stretch>
      </xdr:blipFill>
      <xdr:spPr>
        <a:xfrm>
          <a:off x="3625215" y="185839100"/>
          <a:ext cx="286385" cy="18288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66" name="图片 3335"/>
        <xdr:cNvPicPr>
          <a:picLocks noChangeAspect="1"/>
        </xdr:cNvPicPr>
      </xdr:nvPicPr>
      <xdr:blipFill>
        <a:blip r:embed="rId1"/>
        <a:stretch>
          <a:fillRect/>
        </a:stretch>
      </xdr:blipFill>
      <xdr:spPr>
        <a:xfrm>
          <a:off x="362521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67" name="图片 3335"/>
        <xdr:cNvPicPr>
          <a:picLocks noChangeAspect="1"/>
        </xdr:cNvPicPr>
      </xdr:nvPicPr>
      <xdr:blipFill>
        <a:blip r:embed="rId1"/>
        <a:stretch>
          <a:fillRect/>
        </a:stretch>
      </xdr:blipFill>
      <xdr:spPr>
        <a:xfrm>
          <a:off x="362521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68" name="图片 3335"/>
        <xdr:cNvPicPr>
          <a:picLocks noChangeAspect="1"/>
        </xdr:cNvPicPr>
      </xdr:nvPicPr>
      <xdr:blipFill>
        <a:blip r:embed="rId1"/>
        <a:stretch>
          <a:fillRect/>
        </a:stretch>
      </xdr:blipFill>
      <xdr:spPr>
        <a:xfrm>
          <a:off x="353441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69" name="图片 3335"/>
        <xdr:cNvPicPr>
          <a:picLocks noChangeAspect="1"/>
        </xdr:cNvPicPr>
      </xdr:nvPicPr>
      <xdr:blipFill>
        <a:blip r:embed="rId1"/>
        <a:stretch>
          <a:fillRect/>
        </a:stretch>
      </xdr:blipFill>
      <xdr:spPr>
        <a:xfrm>
          <a:off x="362521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70"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71"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17</xdr:col>
      <xdr:colOff>542290</xdr:colOff>
      <xdr:row>35</xdr:row>
      <xdr:rowOff>0</xdr:rowOff>
    </xdr:from>
    <xdr:to>
      <xdr:col>18</xdr:col>
      <xdr:colOff>133985</xdr:colOff>
      <xdr:row>35</xdr:row>
      <xdr:rowOff>172085</xdr:rowOff>
    </xdr:to>
    <xdr:pic>
      <xdr:nvPicPr>
        <xdr:cNvPr id="172" name="图片 3335"/>
        <xdr:cNvPicPr>
          <a:picLocks noChangeAspect="1"/>
        </xdr:cNvPicPr>
      </xdr:nvPicPr>
      <xdr:blipFill>
        <a:blip r:embed="rId1"/>
        <a:stretch>
          <a:fillRect/>
        </a:stretch>
      </xdr:blipFill>
      <xdr:spPr>
        <a:xfrm>
          <a:off x="23247350" y="18326100"/>
          <a:ext cx="288925" cy="172085"/>
        </a:xfrm>
        <a:prstGeom prst="rect">
          <a:avLst/>
        </a:prstGeom>
        <a:noFill/>
        <a:ln w="9525">
          <a:noFill/>
        </a:ln>
      </xdr:spPr>
    </xdr:pic>
    <xdr:clientData/>
  </xdr:twoCellAnchor>
  <xdr:twoCellAnchor editAs="oneCell">
    <xdr:from>
      <xdr:col>17</xdr:col>
      <xdr:colOff>8890</xdr:colOff>
      <xdr:row>35</xdr:row>
      <xdr:rowOff>0</xdr:rowOff>
    </xdr:from>
    <xdr:to>
      <xdr:col>17</xdr:col>
      <xdr:colOff>186055</xdr:colOff>
      <xdr:row>35</xdr:row>
      <xdr:rowOff>171450</xdr:rowOff>
    </xdr:to>
    <xdr:pic>
      <xdr:nvPicPr>
        <xdr:cNvPr id="173" name="图片 3335"/>
        <xdr:cNvPicPr>
          <a:picLocks noChangeAspect="1"/>
        </xdr:cNvPicPr>
      </xdr:nvPicPr>
      <xdr:blipFill>
        <a:blip r:embed="rId1"/>
        <a:stretch>
          <a:fillRect/>
        </a:stretch>
      </xdr:blipFill>
      <xdr:spPr>
        <a:xfrm>
          <a:off x="22713950" y="18326100"/>
          <a:ext cx="177165" cy="171450"/>
        </a:xfrm>
        <a:prstGeom prst="rect">
          <a:avLst/>
        </a:prstGeom>
        <a:noFill/>
        <a:ln w="9525">
          <a:noFill/>
        </a:ln>
      </xdr:spPr>
    </xdr:pic>
    <xdr:clientData/>
  </xdr:twoCellAnchor>
  <xdr:twoCellAnchor editAs="oneCell">
    <xdr:from>
      <xdr:col>5</xdr:col>
      <xdr:colOff>609600</xdr:colOff>
      <xdr:row>175</xdr:row>
      <xdr:rowOff>0</xdr:rowOff>
    </xdr:from>
    <xdr:to>
      <xdr:col>5</xdr:col>
      <xdr:colOff>776605</xdr:colOff>
      <xdr:row>175</xdr:row>
      <xdr:rowOff>182880</xdr:rowOff>
    </xdr:to>
    <xdr:pic>
      <xdr:nvPicPr>
        <xdr:cNvPr id="174" name="图片 3335"/>
        <xdr:cNvPicPr>
          <a:picLocks noChangeAspect="1"/>
        </xdr:cNvPicPr>
      </xdr:nvPicPr>
      <xdr:blipFill>
        <a:blip r:embed="rId1"/>
        <a:stretch>
          <a:fillRect/>
        </a:stretch>
      </xdr:blipFill>
      <xdr:spPr>
        <a:xfrm>
          <a:off x="3625215" y="107962700"/>
          <a:ext cx="167005" cy="182880"/>
        </a:xfrm>
        <a:prstGeom prst="rect">
          <a:avLst/>
        </a:prstGeom>
        <a:noFill/>
        <a:ln w="9525">
          <a:noFill/>
        </a:ln>
      </xdr:spPr>
    </xdr:pic>
    <xdr:clientData/>
  </xdr:twoCellAnchor>
  <xdr:twoCellAnchor editAs="oneCell">
    <xdr:from>
      <xdr:col>5</xdr:col>
      <xdr:colOff>609600</xdr:colOff>
      <xdr:row>175</xdr:row>
      <xdr:rowOff>0</xdr:rowOff>
    </xdr:from>
    <xdr:to>
      <xdr:col>5</xdr:col>
      <xdr:colOff>821055</xdr:colOff>
      <xdr:row>175</xdr:row>
      <xdr:rowOff>182880</xdr:rowOff>
    </xdr:to>
    <xdr:pic>
      <xdr:nvPicPr>
        <xdr:cNvPr id="175" name="图片 3335"/>
        <xdr:cNvPicPr>
          <a:picLocks noChangeAspect="1"/>
        </xdr:cNvPicPr>
      </xdr:nvPicPr>
      <xdr:blipFill>
        <a:blip r:embed="rId1"/>
        <a:stretch>
          <a:fillRect/>
        </a:stretch>
      </xdr:blipFill>
      <xdr:spPr>
        <a:xfrm>
          <a:off x="3625215" y="107962700"/>
          <a:ext cx="211455" cy="182880"/>
        </a:xfrm>
        <a:prstGeom prst="rect">
          <a:avLst/>
        </a:prstGeom>
        <a:noFill/>
        <a:ln w="9525">
          <a:noFill/>
        </a:ln>
      </xdr:spPr>
    </xdr:pic>
    <xdr:clientData/>
  </xdr:twoCellAnchor>
  <xdr:twoCellAnchor editAs="oneCell">
    <xdr:from>
      <xdr:col>5</xdr:col>
      <xdr:colOff>609600</xdr:colOff>
      <xdr:row>175</xdr:row>
      <xdr:rowOff>0</xdr:rowOff>
    </xdr:from>
    <xdr:to>
      <xdr:col>5</xdr:col>
      <xdr:colOff>819150</xdr:colOff>
      <xdr:row>175</xdr:row>
      <xdr:rowOff>182880</xdr:rowOff>
    </xdr:to>
    <xdr:pic>
      <xdr:nvPicPr>
        <xdr:cNvPr id="176" name="图片 3335"/>
        <xdr:cNvPicPr>
          <a:picLocks noChangeAspect="1"/>
        </xdr:cNvPicPr>
      </xdr:nvPicPr>
      <xdr:blipFill>
        <a:blip r:embed="rId1"/>
        <a:stretch>
          <a:fillRect/>
        </a:stretch>
      </xdr:blipFill>
      <xdr:spPr>
        <a:xfrm>
          <a:off x="3625215" y="107962700"/>
          <a:ext cx="209550" cy="182880"/>
        </a:xfrm>
        <a:prstGeom prst="rect">
          <a:avLst/>
        </a:prstGeom>
        <a:noFill/>
        <a:ln w="9525">
          <a:noFill/>
        </a:ln>
      </xdr:spPr>
    </xdr:pic>
    <xdr:clientData/>
  </xdr:twoCellAnchor>
  <xdr:twoCellAnchor editAs="oneCell">
    <xdr:from>
      <xdr:col>5</xdr:col>
      <xdr:colOff>609600</xdr:colOff>
      <xdr:row>175</xdr:row>
      <xdr:rowOff>0</xdr:rowOff>
    </xdr:from>
    <xdr:to>
      <xdr:col>5</xdr:col>
      <xdr:colOff>895985</xdr:colOff>
      <xdr:row>175</xdr:row>
      <xdr:rowOff>182880</xdr:rowOff>
    </xdr:to>
    <xdr:pic>
      <xdr:nvPicPr>
        <xdr:cNvPr id="177" name="图片 3335"/>
        <xdr:cNvPicPr>
          <a:picLocks noChangeAspect="1"/>
        </xdr:cNvPicPr>
      </xdr:nvPicPr>
      <xdr:blipFill>
        <a:blip r:embed="rId1"/>
        <a:stretch>
          <a:fillRect/>
        </a:stretch>
      </xdr:blipFill>
      <xdr:spPr>
        <a:xfrm>
          <a:off x="3625215" y="107962700"/>
          <a:ext cx="286385" cy="18288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78" name="图片 3335"/>
        <xdr:cNvPicPr>
          <a:picLocks noChangeAspect="1"/>
        </xdr:cNvPicPr>
      </xdr:nvPicPr>
      <xdr:blipFill>
        <a:blip r:embed="rId1"/>
        <a:stretch>
          <a:fillRect/>
        </a:stretch>
      </xdr:blipFill>
      <xdr:spPr>
        <a:xfrm>
          <a:off x="362521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79" name="图片 3335"/>
        <xdr:cNvPicPr>
          <a:picLocks noChangeAspect="1"/>
        </xdr:cNvPicPr>
      </xdr:nvPicPr>
      <xdr:blipFill>
        <a:blip r:embed="rId1"/>
        <a:stretch>
          <a:fillRect/>
        </a:stretch>
      </xdr:blipFill>
      <xdr:spPr>
        <a:xfrm>
          <a:off x="362521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80" name="图片 3335"/>
        <xdr:cNvPicPr>
          <a:picLocks noChangeAspect="1"/>
        </xdr:cNvPicPr>
      </xdr:nvPicPr>
      <xdr:blipFill>
        <a:blip r:embed="rId1"/>
        <a:stretch>
          <a:fillRect/>
        </a:stretch>
      </xdr:blipFill>
      <xdr:spPr>
        <a:xfrm>
          <a:off x="353441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81" name="图片 3335"/>
        <xdr:cNvPicPr>
          <a:picLocks noChangeAspect="1"/>
        </xdr:cNvPicPr>
      </xdr:nvPicPr>
      <xdr:blipFill>
        <a:blip r:embed="rId1"/>
        <a:stretch>
          <a:fillRect/>
        </a:stretch>
      </xdr:blipFill>
      <xdr:spPr>
        <a:xfrm>
          <a:off x="362521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82"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83"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133985</xdr:colOff>
      <xdr:row>0</xdr:row>
      <xdr:rowOff>172085</xdr:rowOff>
    </xdr:to>
    <xdr:pic>
      <xdr:nvPicPr>
        <xdr:cNvPr id="184" name="图片 3335"/>
        <xdr:cNvPicPr>
          <a:picLocks noChangeAspect="1"/>
        </xdr:cNvPicPr>
      </xdr:nvPicPr>
      <xdr:blipFill>
        <a:blip r:embed="rId1"/>
        <a:stretch>
          <a:fillRect/>
        </a:stretch>
      </xdr:blipFill>
      <xdr:spPr>
        <a:xfrm>
          <a:off x="23247350" y="0"/>
          <a:ext cx="288925" cy="172085"/>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85" name="图片 3335"/>
        <xdr:cNvPicPr>
          <a:picLocks noChangeAspect="1"/>
        </xdr:cNvPicPr>
      </xdr:nvPicPr>
      <xdr:blipFill>
        <a:blip r:embed="rId1"/>
        <a:stretch>
          <a:fillRect/>
        </a:stretch>
      </xdr:blipFill>
      <xdr:spPr>
        <a:xfrm>
          <a:off x="22713950" y="0"/>
          <a:ext cx="177165"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171450</xdr:rowOff>
    </xdr:to>
    <xdr:pic>
      <xdr:nvPicPr>
        <xdr:cNvPr id="69" name="图片 3335"/>
        <xdr:cNvPicPr>
          <a:picLocks noChangeAspect="1"/>
        </xdr:cNvPicPr>
      </xdr:nvPicPr>
      <xdr:blipFill>
        <a:blip r:embed="rId1"/>
        <a:stretch>
          <a:fillRect/>
        </a:stretch>
      </xdr:blipFill>
      <xdr:spPr>
        <a:xfrm>
          <a:off x="2948940" y="0"/>
          <a:ext cx="199390" cy="171450"/>
        </a:xfrm>
        <a:prstGeom prst="rect">
          <a:avLst/>
        </a:prstGeom>
        <a:noFill/>
        <a:ln w="9525">
          <a:noFill/>
        </a:ln>
      </xdr:spPr>
    </xdr:pic>
    <xdr:clientData/>
  </xdr:twoCellAnchor>
  <xdr:twoCellAnchor editAs="oneCell">
    <xdr:from>
      <xdr:col>4</xdr:col>
      <xdr:colOff>601345</xdr:colOff>
      <xdr:row>0</xdr:row>
      <xdr:rowOff>0</xdr:rowOff>
    </xdr:from>
    <xdr:to>
      <xdr:col>5</xdr:col>
      <xdr:colOff>132715</xdr:colOff>
      <xdr:row>0</xdr:row>
      <xdr:rowOff>170815</xdr:rowOff>
    </xdr:to>
    <xdr:pic>
      <xdr:nvPicPr>
        <xdr:cNvPr id="186" name="图片 3335"/>
        <xdr:cNvPicPr>
          <a:picLocks noChangeAspect="1"/>
        </xdr:cNvPicPr>
      </xdr:nvPicPr>
      <xdr:blipFill>
        <a:blip r:embed="rId1"/>
        <a:stretch>
          <a:fillRect/>
        </a:stretch>
      </xdr:blipFill>
      <xdr:spPr>
        <a:xfrm>
          <a:off x="2948940" y="0"/>
          <a:ext cx="199390" cy="170815"/>
        </a:xfrm>
        <a:prstGeom prst="rect">
          <a:avLst/>
        </a:prstGeom>
        <a:noFill/>
        <a:ln w="9525">
          <a:noFill/>
        </a:ln>
      </xdr:spPr>
    </xdr:pic>
    <xdr:clientData/>
  </xdr:twoCellAnchor>
  <xdr:twoCellAnchor editAs="oneCell">
    <xdr:from>
      <xdr:col>4</xdr:col>
      <xdr:colOff>518795</xdr:colOff>
      <xdr:row>0</xdr:row>
      <xdr:rowOff>0</xdr:rowOff>
    </xdr:from>
    <xdr:to>
      <xdr:col>5</xdr:col>
      <xdr:colOff>83820</xdr:colOff>
      <xdr:row>0</xdr:row>
      <xdr:rowOff>171450</xdr:rowOff>
    </xdr:to>
    <xdr:pic>
      <xdr:nvPicPr>
        <xdr:cNvPr id="187" name="图片 3335"/>
        <xdr:cNvPicPr>
          <a:picLocks noChangeAspect="1"/>
        </xdr:cNvPicPr>
      </xdr:nvPicPr>
      <xdr:blipFill>
        <a:blip r:embed="rId1"/>
        <a:stretch>
          <a:fillRect/>
        </a:stretch>
      </xdr:blipFill>
      <xdr:spPr>
        <a:xfrm>
          <a:off x="2866390" y="0"/>
          <a:ext cx="233045" cy="171450"/>
        </a:xfrm>
        <a:prstGeom prst="rect">
          <a:avLst/>
        </a:prstGeom>
        <a:noFill/>
        <a:ln w="9525">
          <a:noFill/>
        </a:ln>
      </xdr:spPr>
    </xdr:pic>
    <xdr:clientData/>
  </xdr:twoCellAnchor>
  <xdr:twoCellAnchor editAs="oneCell">
    <xdr:from>
      <xdr:col>4</xdr:col>
      <xdr:colOff>601345</xdr:colOff>
      <xdr:row>41</xdr:row>
      <xdr:rowOff>0</xdr:rowOff>
    </xdr:from>
    <xdr:to>
      <xdr:col>5</xdr:col>
      <xdr:colOff>167005</xdr:colOff>
      <xdr:row>41</xdr:row>
      <xdr:rowOff>182880</xdr:rowOff>
    </xdr:to>
    <xdr:pic>
      <xdr:nvPicPr>
        <xdr:cNvPr id="188" name="图片 3335"/>
        <xdr:cNvPicPr>
          <a:picLocks noChangeAspect="1"/>
        </xdr:cNvPicPr>
      </xdr:nvPicPr>
      <xdr:blipFill>
        <a:blip r:embed="rId1"/>
        <a:stretch>
          <a:fillRect/>
        </a:stretch>
      </xdr:blipFill>
      <xdr:spPr>
        <a:xfrm>
          <a:off x="2948940" y="21069300"/>
          <a:ext cx="233680" cy="182880"/>
        </a:xfrm>
        <a:prstGeom prst="rect">
          <a:avLst/>
        </a:prstGeom>
        <a:noFill/>
        <a:ln w="9525">
          <a:noFill/>
        </a:ln>
      </xdr:spPr>
    </xdr:pic>
    <xdr:clientData/>
  </xdr:twoCellAnchor>
  <xdr:twoCellAnchor editAs="oneCell">
    <xdr:from>
      <xdr:col>4</xdr:col>
      <xdr:colOff>601345</xdr:colOff>
      <xdr:row>41</xdr:row>
      <xdr:rowOff>0</xdr:rowOff>
    </xdr:from>
    <xdr:to>
      <xdr:col>5</xdr:col>
      <xdr:colOff>211455</xdr:colOff>
      <xdr:row>41</xdr:row>
      <xdr:rowOff>182880</xdr:rowOff>
    </xdr:to>
    <xdr:pic>
      <xdr:nvPicPr>
        <xdr:cNvPr id="189" name="图片 3335"/>
        <xdr:cNvPicPr>
          <a:picLocks noChangeAspect="1"/>
        </xdr:cNvPicPr>
      </xdr:nvPicPr>
      <xdr:blipFill>
        <a:blip r:embed="rId1"/>
        <a:stretch>
          <a:fillRect/>
        </a:stretch>
      </xdr:blipFill>
      <xdr:spPr>
        <a:xfrm>
          <a:off x="2948940" y="21069300"/>
          <a:ext cx="278130" cy="182880"/>
        </a:xfrm>
        <a:prstGeom prst="rect">
          <a:avLst/>
        </a:prstGeom>
        <a:noFill/>
        <a:ln w="9525">
          <a:noFill/>
        </a:ln>
      </xdr:spPr>
    </xdr:pic>
    <xdr:clientData/>
  </xdr:twoCellAnchor>
  <xdr:twoCellAnchor editAs="oneCell">
    <xdr:from>
      <xdr:col>4</xdr:col>
      <xdr:colOff>601345</xdr:colOff>
      <xdr:row>41</xdr:row>
      <xdr:rowOff>0</xdr:rowOff>
    </xdr:from>
    <xdr:to>
      <xdr:col>5</xdr:col>
      <xdr:colOff>209550</xdr:colOff>
      <xdr:row>41</xdr:row>
      <xdr:rowOff>182880</xdr:rowOff>
    </xdr:to>
    <xdr:pic>
      <xdr:nvPicPr>
        <xdr:cNvPr id="190" name="图片 3335"/>
        <xdr:cNvPicPr>
          <a:picLocks noChangeAspect="1"/>
        </xdr:cNvPicPr>
      </xdr:nvPicPr>
      <xdr:blipFill>
        <a:blip r:embed="rId1"/>
        <a:stretch>
          <a:fillRect/>
        </a:stretch>
      </xdr:blipFill>
      <xdr:spPr>
        <a:xfrm>
          <a:off x="2948940" y="21069300"/>
          <a:ext cx="276225" cy="182880"/>
        </a:xfrm>
        <a:prstGeom prst="rect">
          <a:avLst/>
        </a:prstGeom>
        <a:noFill/>
        <a:ln w="9525">
          <a:noFill/>
        </a:ln>
      </xdr:spPr>
    </xdr:pic>
    <xdr:clientData/>
  </xdr:twoCellAnchor>
  <xdr:twoCellAnchor editAs="oneCell">
    <xdr:from>
      <xdr:col>4</xdr:col>
      <xdr:colOff>601345</xdr:colOff>
      <xdr:row>41</xdr:row>
      <xdr:rowOff>0</xdr:rowOff>
    </xdr:from>
    <xdr:to>
      <xdr:col>5</xdr:col>
      <xdr:colOff>286385</xdr:colOff>
      <xdr:row>41</xdr:row>
      <xdr:rowOff>182880</xdr:rowOff>
    </xdr:to>
    <xdr:pic>
      <xdr:nvPicPr>
        <xdr:cNvPr id="191" name="图片 3335"/>
        <xdr:cNvPicPr>
          <a:picLocks noChangeAspect="1"/>
        </xdr:cNvPicPr>
      </xdr:nvPicPr>
      <xdr:blipFill>
        <a:blip r:embed="rId1"/>
        <a:stretch>
          <a:fillRect/>
        </a:stretch>
      </xdr:blipFill>
      <xdr:spPr>
        <a:xfrm>
          <a:off x="2948940" y="21069300"/>
          <a:ext cx="353060" cy="182880"/>
        </a:xfrm>
        <a:prstGeom prst="rect">
          <a:avLst/>
        </a:prstGeom>
        <a:noFill/>
        <a:ln w="9525">
          <a:noFill/>
        </a:ln>
      </xdr:spPr>
    </xdr:pic>
    <xdr:clientData/>
  </xdr:twoCellAnchor>
  <xdr:twoCellAnchor editAs="oneCell">
    <xdr:from>
      <xdr:col>4</xdr:col>
      <xdr:colOff>601345</xdr:colOff>
      <xdr:row>56</xdr:row>
      <xdr:rowOff>0</xdr:rowOff>
    </xdr:from>
    <xdr:to>
      <xdr:col>5</xdr:col>
      <xdr:colOff>132715</xdr:colOff>
      <xdr:row>56</xdr:row>
      <xdr:rowOff>171450</xdr:rowOff>
    </xdr:to>
    <xdr:pic>
      <xdr:nvPicPr>
        <xdr:cNvPr id="192" name="图片 3335"/>
        <xdr:cNvPicPr>
          <a:picLocks noChangeAspect="1"/>
        </xdr:cNvPicPr>
      </xdr:nvPicPr>
      <xdr:blipFill>
        <a:blip r:embed="rId1"/>
        <a:stretch>
          <a:fillRect/>
        </a:stretch>
      </xdr:blipFill>
      <xdr:spPr>
        <a:xfrm>
          <a:off x="2948940" y="33242250"/>
          <a:ext cx="199390" cy="171450"/>
        </a:xfrm>
        <a:prstGeom prst="rect">
          <a:avLst/>
        </a:prstGeom>
        <a:noFill/>
        <a:ln w="9525">
          <a:noFill/>
        </a:ln>
      </xdr:spPr>
    </xdr:pic>
    <xdr:clientData/>
  </xdr:twoCellAnchor>
  <xdr:twoCellAnchor editAs="oneCell">
    <xdr:from>
      <xdr:col>4</xdr:col>
      <xdr:colOff>601345</xdr:colOff>
      <xdr:row>56</xdr:row>
      <xdr:rowOff>0</xdr:rowOff>
    </xdr:from>
    <xdr:to>
      <xdr:col>5</xdr:col>
      <xdr:colOff>132715</xdr:colOff>
      <xdr:row>56</xdr:row>
      <xdr:rowOff>170815</xdr:rowOff>
    </xdr:to>
    <xdr:pic>
      <xdr:nvPicPr>
        <xdr:cNvPr id="193" name="图片 3335"/>
        <xdr:cNvPicPr>
          <a:picLocks noChangeAspect="1"/>
        </xdr:cNvPicPr>
      </xdr:nvPicPr>
      <xdr:blipFill>
        <a:blip r:embed="rId1"/>
        <a:stretch>
          <a:fillRect/>
        </a:stretch>
      </xdr:blipFill>
      <xdr:spPr>
        <a:xfrm>
          <a:off x="2948940" y="33242250"/>
          <a:ext cx="199390" cy="170815"/>
        </a:xfrm>
        <a:prstGeom prst="rect">
          <a:avLst/>
        </a:prstGeom>
        <a:noFill/>
        <a:ln w="9525">
          <a:noFill/>
        </a:ln>
      </xdr:spPr>
    </xdr:pic>
    <xdr:clientData/>
  </xdr:twoCellAnchor>
  <xdr:twoCellAnchor editAs="oneCell">
    <xdr:from>
      <xdr:col>4</xdr:col>
      <xdr:colOff>518795</xdr:colOff>
      <xdr:row>56</xdr:row>
      <xdr:rowOff>0</xdr:rowOff>
    </xdr:from>
    <xdr:to>
      <xdr:col>5</xdr:col>
      <xdr:colOff>83820</xdr:colOff>
      <xdr:row>56</xdr:row>
      <xdr:rowOff>171450</xdr:rowOff>
    </xdr:to>
    <xdr:pic>
      <xdr:nvPicPr>
        <xdr:cNvPr id="194" name="图片 3335"/>
        <xdr:cNvPicPr>
          <a:picLocks noChangeAspect="1"/>
        </xdr:cNvPicPr>
      </xdr:nvPicPr>
      <xdr:blipFill>
        <a:blip r:embed="rId1"/>
        <a:stretch>
          <a:fillRect/>
        </a:stretch>
      </xdr:blipFill>
      <xdr:spPr>
        <a:xfrm>
          <a:off x="2866390" y="33242250"/>
          <a:ext cx="233045" cy="171450"/>
        </a:xfrm>
        <a:prstGeom prst="rect">
          <a:avLst/>
        </a:prstGeom>
        <a:noFill/>
        <a:ln w="9525">
          <a:noFill/>
        </a:ln>
      </xdr:spPr>
    </xdr:pic>
    <xdr:clientData/>
  </xdr:twoCellAnchor>
  <xdr:twoCellAnchor editAs="oneCell">
    <xdr:from>
      <xdr:col>4</xdr:col>
      <xdr:colOff>601345</xdr:colOff>
      <xdr:row>43</xdr:row>
      <xdr:rowOff>0</xdr:rowOff>
    </xdr:from>
    <xdr:to>
      <xdr:col>5</xdr:col>
      <xdr:colOff>132715</xdr:colOff>
      <xdr:row>43</xdr:row>
      <xdr:rowOff>171450</xdr:rowOff>
    </xdr:to>
    <xdr:pic>
      <xdr:nvPicPr>
        <xdr:cNvPr id="195" name="图片 3335"/>
        <xdr:cNvPicPr>
          <a:picLocks noChangeAspect="1"/>
        </xdr:cNvPicPr>
      </xdr:nvPicPr>
      <xdr:blipFill>
        <a:blip r:embed="rId1"/>
        <a:stretch>
          <a:fillRect/>
        </a:stretch>
      </xdr:blipFill>
      <xdr:spPr>
        <a:xfrm>
          <a:off x="2948940" y="22098000"/>
          <a:ext cx="199390" cy="171450"/>
        </a:xfrm>
        <a:prstGeom prst="rect">
          <a:avLst/>
        </a:prstGeom>
        <a:noFill/>
        <a:ln w="9525">
          <a:noFill/>
        </a:ln>
      </xdr:spPr>
    </xdr:pic>
    <xdr:clientData/>
  </xdr:twoCellAnchor>
  <xdr:twoCellAnchor editAs="oneCell">
    <xdr:from>
      <xdr:col>4</xdr:col>
      <xdr:colOff>601345</xdr:colOff>
      <xdr:row>43</xdr:row>
      <xdr:rowOff>0</xdr:rowOff>
    </xdr:from>
    <xdr:to>
      <xdr:col>5</xdr:col>
      <xdr:colOff>132715</xdr:colOff>
      <xdr:row>43</xdr:row>
      <xdr:rowOff>170815</xdr:rowOff>
    </xdr:to>
    <xdr:pic>
      <xdr:nvPicPr>
        <xdr:cNvPr id="196" name="图片 3335"/>
        <xdr:cNvPicPr>
          <a:picLocks noChangeAspect="1"/>
        </xdr:cNvPicPr>
      </xdr:nvPicPr>
      <xdr:blipFill>
        <a:blip r:embed="rId1"/>
        <a:stretch>
          <a:fillRect/>
        </a:stretch>
      </xdr:blipFill>
      <xdr:spPr>
        <a:xfrm>
          <a:off x="2948940" y="22098000"/>
          <a:ext cx="199390" cy="170815"/>
        </a:xfrm>
        <a:prstGeom prst="rect">
          <a:avLst/>
        </a:prstGeom>
        <a:noFill/>
        <a:ln w="9525">
          <a:noFill/>
        </a:ln>
      </xdr:spPr>
    </xdr:pic>
    <xdr:clientData/>
  </xdr:twoCellAnchor>
  <xdr:twoCellAnchor editAs="oneCell">
    <xdr:from>
      <xdr:col>4</xdr:col>
      <xdr:colOff>518795</xdr:colOff>
      <xdr:row>43</xdr:row>
      <xdr:rowOff>0</xdr:rowOff>
    </xdr:from>
    <xdr:to>
      <xdr:col>5</xdr:col>
      <xdr:colOff>83820</xdr:colOff>
      <xdr:row>43</xdr:row>
      <xdr:rowOff>171450</xdr:rowOff>
    </xdr:to>
    <xdr:pic>
      <xdr:nvPicPr>
        <xdr:cNvPr id="197" name="图片 3335"/>
        <xdr:cNvPicPr>
          <a:picLocks noChangeAspect="1"/>
        </xdr:cNvPicPr>
      </xdr:nvPicPr>
      <xdr:blipFill>
        <a:blip r:embed="rId1"/>
        <a:stretch>
          <a:fillRect/>
        </a:stretch>
      </xdr:blipFill>
      <xdr:spPr>
        <a:xfrm>
          <a:off x="2866390" y="22098000"/>
          <a:ext cx="233045" cy="17145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609600</xdr:colOff>
      <xdr:row>3</xdr:row>
      <xdr:rowOff>0</xdr:rowOff>
    </xdr:from>
    <xdr:to>
      <xdr:col>4</xdr:col>
      <xdr:colOff>776605</xdr:colOff>
      <xdr:row>3</xdr:row>
      <xdr:rowOff>171450</xdr:rowOff>
    </xdr:to>
    <xdr:pic>
      <xdr:nvPicPr>
        <xdr:cNvPr id="2" name="图片 3335"/>
        <xdr:cNvPicPr>
          <a:picLocks noChangeAspect="1"/>
        </xdr:cNvPicPr>
      </xdr:nvPicPr>
      <xdr:blipFill>
        <a:blip r:embed="rId1"/>
        <a:stretch>
          <a:fillRect/>
        </a:stretch>
      </xdr:blipFill>
      <xdr:spPr>
        <a:xfrm>
          <a:off x="3064510" y="622300"/>
          <a:ext cx="167005" cy="171450"/>
        </a:xfrm>
        <a:prstGeom prst="rect">
          <a:avLst/>
        </a:prstGeom>
        <a:noFill/>
        <a:ln w="9525">
          <a:noFill/>
        </a:ln>
      </xdr:spPr>
    </xdr:pic>
    <xdr:clientData/>
  </xdr:twoCellAnchor>
  <xdr:twoCellAnchor editAs="oneCell">
    <xdr:from>
      <xdr:col>4</xdr:col>
      <xdr:colOff>609600</xdr:colOff>
      <xdr:row>3</xdr:row>
      <xdr:rowOff>0</xdr:rowOff>
    </xdr:from>
    <xdr:to>
      <xdr:col>4</xdr:col>
      <xdr:colOff>821055</xdr:colOff>
      <xdr:row>3</xdr:row>
      <xdr:rowOff>171450</xdr:rowOff>
    </xdr:to>
    <xdr:pic>
      <xdr:nvPicPr>
        <xdr:cNvPr id="3" name="图片 3335"/>
        <xdr:cNvPicPr>
          <a:picLocks noChangeAspect="1"/>
        </xdr:cNvPicPr>
      </xdr:nvPicPr>
      <xdr:blipFill>
        <a:blip r:embed="rId1"/>
        <a:stretch>
          <a:fillRect/>
        </a:stretch>
      </xdr:blipFill>
      <xdr:spPr>
        <a:xfrm>
          <a:off x="3064510" y="622300"/>
          <a:ext cx="211455" cy="171450"/>
        </a:xfrm>
        <a:prstGeom prst="rect">
          <a:avLst/>
        </a:prstGeom>
        <a:noFill/>
        <a:ln w="9525">
          <a:noFill/>
        </a:ln>
      </xdr:spPr>
    </xdr:pic>
    <xdr:clientData/>
  </xdr:twoCellAnchor>
  <xdr:twoCellAnchor editAs="oneCell">
    <xdr:from>
      <xdr:col>4</xdr:col>
      <xdr:colOff>609600</xdr:colOff>
      <xdr:row>3</xdr:row>
      <xdr:rowOff>0</xdr:rowOff>
    </xdr:from>
    <xdr:to>
      <xdr:col>4</xdr:col>
      <xdr:colOff>819150</xdr:colOff>
      <xdr:row>3</xdr:row>
      <xdr:rowOff>171450</xdr:rowOff>
    </xdr:to>
    <xdr:pic>
      <xdr:nvPicPr>
        <xdr:cNvPr id="4" name="图片 3335"/>
        <xdr:cNvPicPr>
          <a:picLocks noChangeAspect="1"/>
        </xdr:cNvPicPr>
      </xdr:nvPicPr>
      <xdr:blipFill>
        <a:blip r:embed="rId1"/>
        <a:stretch>
          <a:fillRect/>
        </a:stretch>
      </xdr:blipFill>
      <xdr:spPr>
        <a:xfrm>
          <a:off x="3064510" y="622300"/>
          <a:ext cx="209550" cy="171450"/>
        </a:xfrm>
        <a:prstGeom prst="rect">
          <a:avLst/>
        </a:prstGeom>
        <a:noFill/>
        <a:ln w="9525">
          <a:noFill/>
        </a:ln>
      </xdr:spPr>
    </xdr:pic>
    <xdr:clientData/>
  </xdr:twoCellAnchor>
  <xdr:twoCellAnchor editAs="oneCell">
    <xdr:from>
      <xdr:col>4</xdr:col>
      <xdr:colOff>609600</xdr:colOff>
      <xdr:row>3</xdr:row>
      <xdr:rowOff>0</xdr:rowOff>
    </xdr:from>
    <xdr:to>
      <xdr:col>4</xdr:col>
      <xdr:colOff>895985</xdr:colOff>
      <xdr:row>3</xdr:row>
      <xdr:rowOff>171450</xdr:rowOff>
    </xdr:to>
    <xdr:pic>
      <xdr:nvPicPr>
        <xdr:cNvPr id="5" name="图片 3335"/>
        <xdr:cNvPicPr>
          <a:picLocks noChangeAspect="1"/>
        </xdr:cNvPicPr>
      </xdr:nvPicPr>
      <xdr:blipFill>
        <a:blip r:embed="rId1"/>
        <a:stretch>
          <a:fillRect/>
        </a:stretch>
      </xdr:blipFill>
      <xdr:spPr>
        <a:xfrm>
          <a:off x="3064510" y="622300"/>
          <a:ext cx="286385" cy="171450"/>
        </a:xfrm>
        <a:prstGeom prst="rect">
          <a:avLst/>
        </a:prstGeom>
        <a:noFill/>
        <a:ln w="9525">
          <a:noFill/>
        </a:ln>
      </xdr:spPr>
    </xdr:pic>
    <xdr:clientData/>
  </xdr:twoCellAnchor>
  <xdr:twoCellAnchor editAs="oneCell">
    <xdr:from>
      <xdr:col>4</xdr:col>
      <xdr:colOff>609600</xdr:colOff>
      <xdr:row>2</xdr:row>
      <xdr:rowOff>0</xdr:rowOff>
    </xdr:from>
    <xdr:to>
      <xdr:col>4</xdr:col>
      <xdr:colOff>776605</xdr:colOff>
      <xdr:row>2</xdr:row>
      <xdr:rowOff>171450</xdr:rowOff>
    </xdr:to>
    <xdr:pic>
      <xdr:nvPicPr>
        <xdr:cNvPr id="6" name="图片 3335"/>
        <xdr:cNvPicPr>
          <a:picLocks noChangeAspect="1"/>
        </xdr:cNvPicPr>
      </xdr:nvPicPr>
      <xdr:blipFill>
        <a:blip r:embed="rId1"/>
        <a:stretch>
          <a:fillRect/>
        </a:stretch>
      </xdr:blipFill>
      <xdr:spPr>
        <a:xfrm>
          <a:off x="3064510" y="304800"/>
          <a:ext cx="167005" cy="171450"/>
        </a:xfrm>
        <a:prstGeom prst="rect">
          <a:avLst/>
        </a:prstGeom>
        <a:noFill/>
        <a:ln w="9525">
          <a:noFill/>
        </a:ln>
      </xdr:spPr>
    </xdr:pic>
    <xdr:clientData/>
  </xdr:twoCellAnchor>
  <xdr:twoCellAnchor editAs="oneCell">
    <xdr:from>
      <xdr:col>4</xdr:col>
      <xdr:colOff>609600</xdr:colOff>
      <xdr:row>2</xdr:row>
      <xdr:rowOff>0</xdr:rowOff>
    </xdr:from>
    <xdr:to>
      <xdr:col>4</xdr:col>
      <xdr:colOff>821055</xdr:colOff>
      <xdr:row>2</xdr:row>
      <xdr:rowOff>171450</xdr:rowOff>
    </xdr:to>
    <xdr:pic>
      <xdr:nvPicPr>
        <xdr:cNvPr id="7" name="图片 3335"/>
        <xdr:cNvPicPr>
          <a:picLocks noChangeAspect="1"/>
        </xdr:cNvPicPr>
      </xdr:nvPicPr>
      <xdr:blipFill>
        <a:blip r:embed="rId1"/>
        <a:stretch>
          <a:fillRect/>
        </a:stretch>
      </xdr:blipFill>
      <xdr:spPr>
        <a:xfrm>
          <a:off x="3064510" y="304800"/>
          <a:ext cx="211455" cy="171450"/>
        </a:xfrm>
        <a:prstGeom prst="rect">
          <a:avLst/>
        </a:prstGeom>
        <a:noFill/>
        <a:ln w="9525">
          <a:noFill/>
        </a:ln>
      </xdr:spPr>
    </xdr:pic>
    <xdr:clientData/>
  </xdr:twoCellAnchor>
  <xdr:twoCellAnchor editAs="oneCell">
    <xdr:from>
      <xdr:col>4</xdr:col>
      <xdr:colOff>609600</xdr:colOff>
      <xdr:row>2</xdr:row>
      <xdr:rowOff>0</xdr:rowOff>
    </xdr:from>
    <xdr:to>
      <xdr:col>4</xdr:col>
      <xdr:colOff>819150</xdr:colOff>
      <xdr:row>2</xdr:row>
      <xdr:rowOff>171450</xdr:rowOff>
    </xdr:to>
    <xdr:pic>
      <xdr:nvPicPr>
        <xdr:cNvPr id="8" name="图片 3335"/>
        <xdr:cNvPicPr>
          <a:picLocks noChangeAspect="1"/>
        </xdr:cNvPicPr>
      </xdr:nvPicPr>
      <xdr:blipFill>
        <a:blip r:embed="rId1"/>
        <a:stretch>
          <a:fillRect/>
        </a:stretch>
      </xdr:blipFill>
      <xdr:spPr>
        <a:xfrm>
          <a:off x="3064510" y="304800"/>
          <a:ext cx="209550" cy="171450"/>
        </a:xfrm>
        <a:prstGeom prst="rect">
          <a:avLst/>
        </a:prstGeom>
        <a:noFill/>
        <a:ln w="9525">
          <a:noFill/>
        </a:ln>
      </xdr:spPr>
    </xdr:pic>
    <xdr:clientData/>
  </xdr:twoCellAnchor>
  <xdr:twoCellAnchor editAs="oneCell">
    <xdr:from>
      <xdr:col>4</xdr:col>
      <xdr:colOff>609600</xdr:colOff>
      <xdr:row>2</xdr:row>
      <xdr:rowOff>0</xdr:rowOff>
    </xdr:from>
    <xdr:to>
      <xdr:col>4</xdr:col>
      <xdr:colOff>895985</xdr:colOff>
      <xdr:row>2</xdr:row>
      <xdr:rowOff>171450</xdr:rowOff>
    </xdr:to>
    <xdr:pic>
      <xdr:nvPicPr>
        <xdr:cNvPr id="9" name="图片 3335"/>
        <xdr:cNvPicPr>
          <a:picLocks noChangeAspect="1"/>
        </xdr:cNvPicPr>
      </xdr:nvPicPr>
      <xdr:blipFill>
        <a:blip r:embed="rId1"/>
        <a:stretch>
          <a:fillRect/>
        </a:stretch>
      </xdr:blipFill>
      <xdr:spPr>
        <a:xfrm>
          <a:off x="3064510" y="304800"/>
          <a:ext cx="286385" cy="171450"/>
        </a:xfrm>
        <a:prstGeom prst="rect">
          <a:avLst/>
        </a:prstGeom>
        <a:noFill/>
        <a:ln w="9525">
          <a:noFill/>
        </a:ln>
      </xdr:spPr>
    </xdr:pic>
    <xdr:clientData/>
  </xdr:twoCellAnchor>
  <xdr:twoCellAnchor editAs="oneCell">
    <xdr:from>
      <xdr:col>4</xdr:col>
      <xdr:colOff>609600</xdr:colOff>
      <xdr:row>0</xdr:row>
      <xdr:rowOff>0</xdr:rowOff>
    </xdr:from>
    <xdr:to>
      <xdr:col>4</xdr:col>
      <xdr:colOff>742315</xdr:colOff>
      <xdr:row>1</xdr:row>
      <xdr:rowOff>6350</xdr:rowOff>
    </xdr:to>
    <xdr:pic>
      <xdr:nvPicPr>
        <xdr:cNvPr id="10" name="图片 3335"/>
        <xdr:cNvPicPr>
          <a:picLocks noChangeAspect="1"/>
        </xdr:cNvPicPr>
      </xdr:nvPicPr>
      <xdr:blipFill>
        <a:blip r:embed="rId1"/>
        <a:stretch>
          <a:fillRect/>
        </a:stretch>
      </xdr:blipFill>
      <xdr:spPr>
        <a:xfrm>
          <a:off x="3064510" y="0"/>
          <a:ext cx="132715" cy="158750"/>
        </a:xfrm>
        <a:prstGeom prst="rect">
          <a:avLst/>
        </a:prstGeom>
        <a:noFill/>
        <a:ln w="9525">
          <a:noFill/>
        </a:ln>
      </xdr:spPr>
    </xdr:pic>
    <xdr:clientData/>
  </xdr:twoCellAnchor>
  <xdr:twoCellAnchor editAs="oneCell">
    <xdr:from>
      <xdr:col>4</xdr:col>
      <xdr:colOff>609600</xdr:colOff>
      <xdr:row>0</xdr:row>
      <xdr:rowOff>0</xdr:rowOff>
    </xdr:from>
    <xdr:to>
      <xdr:col>4</xdr:col>
      <xdr:colOff>742315</xdr:colOff>
      <xdr:row>1</xdr:row>
      <xdr:rowOff>5715</xdr:rowOff>
    </xdr:to>
    <xdr:pic>
      <xdr:nvPicPr>
        <xdr:cNvPr id="11" name="图片 3335"/>
        <xdr:cNvPicPr>
          <a:picLocks noChangeAspect="1"/>
        </xdr:cNvPicPr>
      </xdr:nvPicPr>
      <xdr:blipFill>
        <a:blip r:embed="rId1"/>
        <a:stretch>
          <a:fillRect/>
        </a:stretch>
      </xdr:blipFill>
      <xdr:spPr>
        <a:xfrm>
          <a:off x="3064510" y="0"/>
          <a:ext cx="132715" cy="158115"/>
        </a:xfrm>
        <a:prstGeom prst="rect">
          <a:avLst/>
        </a:prstGeom>
        <a:noFill/>
        <a:ln w="9525">
          <a:noFill/>
        </a:ln>
      </xdr:spPr>
    </xdr:pic>
    <xdr:clientData/>
  </xdr:twoCellAnchor>
  <xdr:twoCellAnchor editAs="oneCell">
    <xdr:from>
      <xdr:col>4</xdr:col>
      <xdr:colOff>518795</xdr:colOff>
      <xdr:row>0</xdr:row>
      <xdr:rowOff>0</xdr:rowOff>
    </xdr:from>
    <xdr:to>
      <xdr:col>4</xdr:col>
      <xdr:colOff>685165</xdr:colOff>
      <xdr:row>1</xdr:row>
      <xdr:rowOff>6350</xdr:rowOff>
    </xdr:to>
    <xdr:pic>
      <xdr:nvPicPr>
        <xdr:cNvPr id="12" name="图片 3335"/>
        <xdr:cNvPicPr>
          <a:picLocks noChangeAspect="1"/>
        </xdr:cNvPicPr>
      </xdr:nvPicPr>
      <xdr:blipFill>
        <a:blip r:embed="rId1"/>
        <a:stretch>
          <a:fillRect/>
        </a:stretch>
      </xdr:blipFill>
      <xdr:spPr>
        <a:xfrm>
          <a:off x="2973705" y="0"/>
          <a:ext cx="166370" cy="158750"/>
        </a:xfrm>
        <a:prstGeom prst="rect">
          <a:avLst/>
        </a:prstGeom>
        <a:noFill/>
        <a:ln w="9525">
          <a:noFill/>
        </a:ln>
      </xdr:spPr>
    </xdr:pic>
    <xdr:clientData/>
  </xdr:twoCellAnchor>
  <xdr:twoCellAnchor editAs="oneCell">
    <xdr:from>
      <xdr:col>4</xdr:col>
      <xdr:colOff>609600</xdr:colOff>
      <xdr:row>0</xdr:row>
      <xdr:rowOff>0</xdr:rowOff>
    </xdr:from>
    <xdr:to>
      <xdr:col>4</xdr:col>
      <xdr:colOff>775970</xdr:colOff>
      <xdr:row>1</xdr:row>
      <xdr:rowOff>5715</xdr:rowOff>
    </xdr:to>
    <xdr:pic>
      <xdr:nvPicPr>
        <xdr:cNvPr id="13" name="图片 3335"/>
        <xdr:cNvPicPr>
          <a:picLocks noChangeAspect="1"/>
        </xdr:cNvPicPr>
      </xdr:nvPicPr>
      <xdr:blipFill>
        <a:blip r:embed="rId1"/>
        <a:stretch>
          <a:fillRect/>
        </a:stretch>
      </xdr:blipFill>
      <xdr:spPr>
        <a:xfrm>
          <a:off x="3064510" y="0"/>
          <a:ext cx="166370" cy="158115"/>
        </a:xfrm>
        <a:prstGeom prst="rect">
          <a:avLst/>
        </a:prstGeom>
        <a:noFill/>
        <a:ln w="9525">
          <a:noFill/>
        </a:ln>
      </xdr:spPr>
    </xdr:pic>
    <xdr:clientData/>
  </xdr:twoCellAnchor>
  <xdr:twoCellAnchor editAs="oneCell">
    <xdr:from>
      <xdr:col>16</xdr:col>
      <xdr:colOff>542290</xdr:colOff>
      <xdr:row>0</xdr:row>
      <xdr:rowOff>0</xdr:rowOff>
    </xdr:from>
    <xdr:to>
      <xdr:col>16</xdr:col>
      <xdr:colOff>761365</xdr:colOff>
      <xdr:row>1</xdr:row>
      <xdr:rowOff>6985</xdr:rowOff>
    </xdr:to>
    <xdr:pic>
      <xdr:nvPicPr>
        <xdr:cNvPr id="14" name="图片 3335"/>
        <xdr:cNvPicPr>
          <a:picLocks noChangeAspect="1"/>
        </xdr:cNvPicPr>
      </xdr:nvPicPr>
      <xdr:blipFill>
        <a:blip r:embed="rId1"/>
        <a:stretch>
          <a:fillRect/>
        </a:stretch>
      </xdr:blipFill>
      <xdr:spPr>
        <a:xfrm>
          <a:off x="21572855" y="0"/>
          <a:ext cx="219075" cy="1593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1</xdr:row>
      <xdr:rowOff>6350</xdr:rowOff>
    </xdr:to>
    <xdr:pic>
      <xdr:nvPicPr>
        <xdr:cNvPr id="15" name="图片 3335"/>
        <xdr:cNvPicPr>
          <a:picLocks noChangeAspect="1"/>
        </xdr:cNvPicPr>
      </xdr:nvPicPr>
      <xdr:blipFill>
        <a:blip r:embed="rId1"/>
        <a:stretch>
          <a:fillRect/>
        </a:stretch>
      </xdr:blipFill>
      <xdr:spPr>
        <a:xfrm>
          <a:off x="21039455" y="0"/>
          <a:ext cx="177165" cy="158750"/>
        </a:xfrm>
        <a:prstGeom prst="rect">
          <a:avLst/>
        </a:prstGeom>
        <a:noFill/>
        <a:ln w="9525">
          <a:noFill/>
        </a:ln>
      </xdr:spPr>
    </xdr:pic>
    <xdr:clientData/>
  </xdr:twoCellAnchor>
  <xdr:twoCellAnchor editAs="oneCell">
    <xdr:from>
      <xdr:col>16</xdr:col>
      <xdr:colOff>8890</xdr:colOff>
      <xdr:row>1</xdr:row>
      <xdr:rowOff>0</xdr:rowOff>
    </xdr:from>
    <xdr:to>
      <xdr:col>16</xdr:col>
      <xdr:colOff>186055</xdr:colOff>
      <xdr:row>2</xdr:row>
      <xdr:rowOff>6350</xdr:rowOff>
    </xdr:to>
    <xdr:pic>
      <xdr:nvPicPr>
        <xdr:cNvPr id="19" name="图片 3335"/>
        <xdr:cNvPicPr>
          <a:picLocks noChangeAspect="1"/>
        </xdr:cNvPicPr>
      </xdr:nvPicPr>
      <xdr:blipFill>
        <a:blip r:embed="rId1"/>
        <a:stretch>
          <a:fillRect/>
        </a:stretch>
      </xdr:blipFill>
      <xdr:spPr>
        <a:xfrm>
          <a:off x="21039455" y="152400"/>
          <a:ext cx="177165" cy="158750"/>
        </a:xfrm>
        <a:prstGeom prst="rect">
          <a:avLst/>
        </a:prstGeom>
        <a:noFill/>
        <a:ln w="9525">
          <a:noFill/>
        </a:ln>
      </xdr:spPr>
    </xdr:pic>
    <xdr:clientData/>
  </xdr:twoCellAnchor>
  <xdr:twoCellAnchor editAs="oneCell">
    <xdr:from>
      <xdr:col>16</xdr:col>
      <xdr:colOff>542290</xdr:colOff>
      <xdr:row>2</xdr:row>
      <xdr:rowOff>0</xdr:rowOff>
    </xdr:from>
    <xdr:to>
      <xdr:col>16</xdr:col>
      <xdr:colOff>761365</xdr:colOff>
      <xdr:row>2</xdr:row>
      <xdr:rowOff>172085</xdr:rowOff>
    </xdr:to>
    <xdr:pic>
      <xdr:nvPicPr>
        <xdr:cNvPr id="20" name="图片 3335"/>
        <xdr:cNvPicPr>
          <a:picLocks noChangeAspect="1"/>
        </xdr:cNvPicPr>
      </xdr:nvPicPr>
      <xdr:blipFill>
        <a:blip r:embed="rId1"/>
        <a:stretch>
          <a:fillRect/>
        </a:stretch>
      </xdr:blipFill>
      <xdr:spPr>
        <a:xfrm>
          <a:off x="21572855" y="304800"/>
          <a:ext cx="219075" cy="172085"/>
        </a:xfrm>
        <a:prstGeom prst="rect">
          <a:avLst/>
        </a:prstGeom>
        <a:noFill/>
        <a:ln w="9525">
          <a:noFill/>
        </a:ln>
      </xdr:spPr>
    </xdr:pic>
    <xdr:clientData/>
  </xdr:twoCellAnchor>
  <xdr:twoCellAnchor editAs="oneCell">
    <xdr:from>
      <xdr:col>16</xdr:col>
      <xdr:colOff>8890</xdr:colOff>
      <xdr:row>2</xdr:row>
      <xdr:rowOff>0</xdr:rowOff>
    </xdr:from>
    <xdr:to>
      <xdr:col>16</xdr:col>
      <xdr:colOff>186055</xdr:colOff>
      <xdr:row>2</xdr:row>
      <xdr:rowOff>171450</xdr:rowOff>
    </xdr:to>
    <xdr:pic>
      <xdr:nvPicPr>
        <xdr:cNvPr id="21" name="图片 3335"/>
        <xdr:cNvPicPr>
          <a:picLocks noChangeAspect="1"/>
        </xdr:cNvPicPr>
      </xdr:nvPicPr>
      <xdr:blipFill>
        <a:blip r:embed="rId1"/>
        <a:stretch>
          <a:fillRect/>
        </a:stretch>
      </xdr:blipFill>
      <xdr:spPr>
        <a:xfrm>
          <a:off x="21039455" y="304800"/>
          <a:ext cx="177165" cy="171450"/>
        </a:xfrm>
        <a:prstGeom prst="rect">
          <a:avLst/>
        </a:prstGeom>
        <a:noFill/>
        <a:ln w="9525">
          <a:noFill/>
        </a:ln>
      </xdr:spPr>
    </xdr:pic>
    <xdr:clientData/>
  </xdr:twoCellAnchor>
  <xdr:twoCellAnchor editAs="oneCell">
    <xdr:from>
      <xdr:col>16</xdr:col>
      <xdr:colOff>8890</xdr:colOff>
      <xdr:row>3</xdr:row>
      <xdr:rowOff>0</xdr:rowOff>
    </xdr:from>
    <xdr:to>
      <xdr:col>16</xdr:col>
      <xdr:colOff>186055</xdr:colOff>
      <xdr:row>3</xdr:row>
      <xdr:rowOff>171450</xdr:rowOff>
    </xdr:to>
    <xdr:pic>
      <xdr:nvPicPr>
        <xdr:cNvPr id="22" name="图片 3335"/>
        <xdr:cNvPicPr>
          <a:picLocks noChangeAspect="1"/>
        </xdr:cNvPicPr>
      </xdr:nvPicPr>
      <xdr:blipFill>
        <a:blip r:embed="rId1"/>
        <a:stretch>
          <a:fillRect/>
        </a:stretch>
      </xdr:blipFill>
      <xdr:spPr>
        <a:xfrm>
          <a:off x="21039455" y="622300"/>
          <a:ext cx="177165" cy="171450"/>
        </a:xfrm>
        <a:prstGeom prst="rect">
          <a:avLst/>
        </a:prstGeom>
        <a:noFill/>
        <a:ln w="9525">
          <a:noFill/>
        </a:ln>
      </xdr:spPr>
    </xdr:pic>
    <xdr:clientData/>
  </xdr:twoCellAnchor>
  <xdr:twoCellAnchor editAs="oneCell">
    <xdr:from>
      <xdr:col>16</xdr:col>
      <xdr:colOff>542290</xdr:colOff>
      <xdr:row>3</xdr:row>
      <xdr:rowOff>0</xdr:rowOff>
    </xdr:from>
    <xdr:to>
      <xdr:col>16</xdr:col>
      <xdr:colOff>761365</xdr:colOff>
      <xdr:row>3</xdr:row>
      <xdr:rowOff>172085</xdr:rowOff>
    </xdr:to>
    <xdr:pic>
      <xdr:nvPicPr>
        <xdr:cNvPr id="23" name="图片 3335"/>
        <xdr:cNvPicPr>
          <a:picLocks noChangeAspect="1"/>
        </xdr:cNvPicPr>
      </xdr:nvPicPr>
      <xdr:blipFill>
        <a:blip r:embed="rId1"/>
        <a:stretch>
          <a:fillRect/>
        </a:stretch>
      </xdr:blipFill>
      <xdr:spPr>
        <a:xfrm>
          <a:off x="21572855" y="622300"/>
          <a:ext cx="219075" cy="172085"/>
        </a:xfrm>
        <a:prstGeom prst="rect">
          <a:avLst/>
        </a:prstGeom>
        <a:noFill/>
        <a:ln w="9525">
          <a:noFill/>
        </a:ln>
      </xdr:spPr>
    </xdr:pic>
    <xdr:clientData/>
  </xdr:twoCellAnchor>
  <xdr:twoCellAnchor editAs="oneCell">
    <xdr:from>
      <xdr:col>16</xdr:col>
      <xdr:colOff>8890</xdr:colOff>
      <xdr:row>4</xdr:row>
      <xdr:rowOff>0</xdr:rowOff>
    </xdr:from>
    <xdr:to>
      <xdr:col>16</xdr:col>
      <xdr:colOff>186055</xdr:colOff>
      <xdr:row>65</xdr:row>
      <xdr:rowOff>171450</xdr:rowOff>
    </xdr:to>
    <xdr:pic>
      <xdr:nvPicPr>
        <xdr:cNvPr id="24" name="图片 3335"/>
        <xdr:cNvPicPr>
          <a:picLocks noChangeAspect="1"/>
        </xdr:cNvPicPr>
      </xdr:nvPicPr>
      <xdr:blipFill>
        <a:blip r:embed="rId1"/>
        <a:stretch>
          <a:fillRect/>
        </a:stretch>
      </xdr:blipFill>
      <xdr:spPr>
        <a:xfrm>
          <a:off x="21039455" y="1270000"/>
          <a:ext cx="177165" cy="171450"/>
        </a:xfrm>
        <a:prstGeom prst="rect">
          <a:avLst/>
        </a:prstGeom>
        <a:noFill/>
        <a:ln w="9525">
          <a:noFill/>
        </a:ln>
      </xdr:spPr>
    </xdr:pic>
    <xdr:clientData/>
  </xdr:twoCellAnchor>
  <xdr:twoCellAnchor editAs="oneCell">
    <xdr:from>
      <xdr:col>16</xdr:col>
      <xdr:colOff>542290</xdr:colOff>
      <xdr:row>1</xdr:row>
      <xdr:rowOff>0</xdr:rowOff>
    </xdr:from>
    <xdr:to>
      <xdr:col>16</xdr:col>
      <xdr:colOff>761365</xdr:colOff>
      <xdr:row>2</xdr:row>
      <xdr:rowOff>6985</xdr:rowOff>
    </xdr:to>
    <xdr:pic>
      <xdr:nvPicPr>
        <xdr:cNvPr id="44" name="图片 3335"/>
        <xdr:cNvPicPr>
          <a:picLocks noChangeAspect="1"/>
        </xdr:cNvPicPr>
      </xdr:nvPicPr>
      <xdr:blipFill>
        <a:blip r:embed="rId1"/>
        <a:stretch>
          <a:fillRect/>
        </a:stretch>
      </xdr:blipFill>
      <xdr:spPr>
        <a:xfrm>
          <a:off x="21572855" y="152400"/>
          <a:ext cx="219075" cy="159385"/>
        </a:xfrm>
        <a:prstGeom prst="rect">
          <a:avLst/>
        </a:prstGeom>
        <a:noFill/>
        <a:ln w="9525">
          <a:noFill/>
        </a:ln>
      </xdr:spPr>
    </xdr:pic>
    <xdr:clientData/>
  </xdr:twoCellAnchor>
  <xdr:twoCellAnchor editAs="oneCell">
    <xdr:from>
      <xdr:col>4</xdr:col>
      <xdr:colOff>609600</xdr:colOff>
      <xdr:row>4</xdr:row>
      <xdr:rowOff>0</xdr:rowOff>
    </xdr:from>
    <xdr:to>
      <xdr:col>4</xdr:col>
      <xdr:colOff>742315</xdr:colOff>
      <xdr:row>65</xdr:row>
      <xdr:rowOff>171450</xdr:rowOff>
    </xdr:to>
    <xdr:pic>
      <xdr:nvPicPr>
        <xdr:cNvPr id="46" name="图片 3335"/>
        <xdr:cNvPicPr>
          <a:picLocks noChangeAspect="1"/>
        </xdr:cNvPicPr>
      </xdr:nvPicPr>
      <xdr:blipFill>
        <a:blip r:embed="rId1"/>
        <a:stretch>
          <a:fillRect/>
        </a:stretch>
      </xdr:blipFill>
      <xdr:spPr>
        <a:xfrm>
          <a:off x="3064510" y="1270000"/>
          <a:ext cx="132715" cy="171450"/>
        </a:xfrm>
        <a:prstGeom prst="rect">
          <a:avLst/>
        </a:prstGeom>
        <a:noFill/>
        <a:ln w="9525">
          <a:noFill/>
        </a:ln>
      </xdr:spPr>
    </xdr:pic>
    <xdr:clientData/>
  </xdr:twoCellAnchor>
  <xdr:twoCellAnchor editAs="oneCell">
    <xdr:from>
      <xdr:col>4</xdr:col>
      <xdr:colOff>609600</xdr:colOff>
      <xdr:row>4</xdr:row>
      <xdr:rowOff>0</xdr:rowOff>
    </xdr:from>
    <xdr:to>
      <xdr:col>4</xdr:col>
      <xdr:colOff>742315</xdr:colOff>
      <xdr:row>65</xdr:row>
      <xdr:rowOff>170815</xdr:rowOff>
    </xdr:to>
    <xdr:pic>
      <xdr:nvPicPr>
        <xdr:cNvPr id="47" name="图片 3335"/>
        <xdr:cNvPicPr>
          <a:picLocks noChangeAspect="1"/>
        </xdr:cNvPicPr>
      </xdr:nvPicPr>
      <xdr:blipFill>
        <a:blip r:embed="rId1"/>
        <a:stretch>
          <a:fillRect/>
        </a:stretch>
      </xdr:blipFill>
      <xdr:spPr>
        <a:xfrm>
          <a:off x="3064510" y="1270000"/>
          <a:ext cx="132715" cy="170815"/>
        </a:xfrm>
        <a:prstGeom prst="rect">
          <a:avLst/>
        </a:prstGeom>
        <a:noFill/>
        <a:ln w="9525">
          <a:noFill/>
        </a:ln>
      </xdr:spPr>
    </xdr:pic>
    <xdr:clientData/>
  </xdr:twoCellAnchor>
  <xdr:twoCellAnchor editAs="oneCell">
    <xdr:from>
      <xdr:col>4</xdr:col>
      <xdr:colOff>518795</xdr:colOff>
      <xdr:row>4</xdr:row>
      <xdr:rowOff>0</xdr:rowOff>
    </xdr:from>
    <xdr:to>
      <xdr:col>4</xdr:col>
      <xdr:colOff>685165</xdr:colOff>
      <xdr:row>65</xdr:row>
      <xdr:rowOff>171450</xdr:rowOff>
    </xdr:to>
    <xdr:pic>
      <xdr:nvPicPr>
        <xdr:cNvPr id="48" name="图片 3335"/>
        <xdr:cNvPicPr>
          <a:picLocks noChangeAspect="1"/>
        </xdr:cNvPicPr>
      </xdr:nvPicPr>
      <xdr:blipFill>
        <a:blip r:embed="rId1"/>
        <a:stretch>
          <a:fillRect/>
        </a:stretch>
      </xdr:blipFill>
      <xdr:spPr>
        <a:xfrm>
          <a:off x="2973705" y="1270000"/>
          <a:ext cx="166370" cy="171450"/>
        </a:xfrm>
        <a:prstGeom prst="rect">
          <a:avLst/>
        </a:prstGeom>
        <a:noFill/>
        <a:ln w="9525">
          <a:noFill/>
        </a:ln>
      </xdr:spPr>
    </xdr:pic>
    <xdr:clientData/>
  </xdr:twoCellAnchor>
  <xdr:twoCellAnchor editAs="oneCell">
    <xdr:from>
      <xdr:col>4</xdr:col>
      <xdr:colOff>609600</xdr:colOff>
      <xdr:row>4</xdr:row>
      <xdr:rowOff>0</xdr:rowOff>
    </xdr:from>
    <xdr:to>
      <xdr:col>4</xdr:col>
      <xdr:colOff>775970</xdr:colOff>
      <xdr:row>65</xdr:row>
      <xdr:rowOff>170815</xdr:rowOff>
    </xdr:to>
    <xdr:pic>
      <xdr:nvPicPr>
        <xdr:cNvPr id="49" name="图片 3335"/>
        <xdr:cNvPicPr>
          <a:picLocks noChangeAspect="1"/>
        </xdr:cNvPicPr>
      </xdr:nvPicPr>
      <xdr:blipFill>
        <a:blip r:embed="rId1"/>
        <a:stretch>
          <a:fillRect/>
        </a:stretch>
      </xdr:blipFill>
      <xdr:spPr>
        <a:xfrm>
          <a:off x="3064510" y="1270000"/>
          <a:ext cx="166370" cy="170815"/>
        </a:xfrm>
        <a:prstGeom prst="rect">
          <a:avLst/>
        </a:prstGeom>
        <a:noFill/>
        <a:ln w="9525">
          <a:noFill/>
        </a:ln>
      </xdr:spPr>
    </xdr:pic>
    <xdr:clientData/>
  </xdr:twoCellAnchor>
  <xdr:twoCellAnchor editAs="oneCell">
    <xdr:from>
      <xdr:col>16</xdr:col>
      <xdr:colOff>542290</xdr:colOff>
      <xdr:row>4</xdr:row>
      <xdr:rowOff>0</xdr:rowOff>
    </xdr:from>
    <xdr:to>
      <xdr:col>16</xdr:col>
      <xdr:colOff>761365</xdr:colOff>
      <xdr:row>65</xdr:row>
      <xdr:rowOff>172085</xdr:rowOff>
    </xdr:to>
    <xdr:pic>
      <xdr:nvPicPr>
        <xdr:cNvPr id="50" name="图片 3335"/>
        <xdr:cNvPicPr>
          <a:picLocks noChangeAspect="1"/>
        </xdr:cNvPicPr>
      </xdr:nvPicPr>
      <xdr:blipFill>
        <a:blip r:embed="rId1"/>
        <a:stretch>
          <a:fillRect/>
        </a:stretch>
      </xdr:blipFill>
      <xdr:spPr>
        <a:xfrm>
          <a:off x="21572855" y="1270000"/>
          <a:ext cx="219075" cy="172085"/>
        </a:xfrm>
        <a:prstGeom prst="rect">
          <a:avLst/>
        </a:prstGeom>
        <a:noFill/>
        <a:ln w="9525">
          <a:noFill/>
        </a:ln>
      </xdr:spPr>
    </xdr:pic>
    <xdr:clientData/>
  </xdr:twoCellAnchor>
  <xdr:twoCellAnchor editAs="oneCell">
    <xdr:from>
      <xdr:col>4</xdr:col>
      <xdr:colOff>609600</xdr:colOff>
      <xdr:row>4</xdr:row>
      <xdr:rowOff>0</xdr:rowOff>
    </xdr:from>
    <xdr:to>
      <xdr:col>4</xdr:col>
      <xdr:colOff>776605</xdr:colOff>
      <xdr:row>65</xdr:row>
      <xdr:rowOff>171450</xdr:rowOff>
    </xdr:to>
    <xdr:pic>
      <xdr:nvPicPr>
        <xdr:cNvPr id="82" name="图片 3335"/>
        <xdr:cNvPicPr>
          <a:picLocks noChangeAspect="1"/>
        </xdr:cNvPicPr>
      </xdr:nvPicPr>
      <xdr:blipFill>
        <a:blip r:embed="rId1"/>
        <a:stretch>
          <a:fillRect/>
        </a:stretch>
      </xdr:blipFill>
      <xdr:spPr>
        <a:xfrm>
          <a:off x="3064510" y="1270000"/>
          <a:ext cx="167005" cy="171450"/>
        </a:xfrm>
        <a:prstGeom prst="rect">
          <a:avLst/>
        </a:prstGeom>
        <a:noFill/>
        <a:ln w="9525">
          <a:noFill/>
        </a:ln>
      </xdr:spPr>
    </xdr:pic>
    <xdr:clientData/>
  </xdr:twoCellAnchor>
  <xdr:twoCellAnchor editAs="oneCell">
    <xdr:from>
      <xdr:col>4</xdr:col>
      <xdr:colOff>609600</xdr:colOff>
      <xdr:row>4</xdr:row>
      <xdr:rowOff>0</xdr:rowOff>
    </xdr:from>
    <xdr:to>
      <xdr:col>4</xdr:col>
      <xdr:colOff>821055</xdr:colOff>
      <xdr:row>65</xdr:row>
      <xdr:rowOff>171450</xdr:rowOff>
    </xdr:to>
    <xdr:pic>
      <xdr:nvPicPr>
        <xdr:cNvPr id="83" name="图片 3335"/>
        <xdr:cNvPicPr>
          <a:picLocks noChangeAspect="1"/>
        </xdr:cNvPicPr>
      </xdr:nvPicPr>
      <xdr:blipFill>
        <a:blip r:embed="rId1"/>
        <a:stretch>
          <a:fillRect/>
        </a:stretch>
      </xdr:blipFill>
      <xdr:spPr>
        <a:xfrm>
          <a:off x="3064510" y="1270000"/>
          <a:ext cx="211455" cy="171450"/>
        </a:xfrm>
        <a:prstGeom prst="rect">
          <a:avLst/>
        </a:prstGeom>
        <a:noFill/>
        <a:ln w="9525">
          <a:noFill/>
        </a:ln>
      </xdr:spPr>
    </xdr:pic>
    <xdr:clientData/>
  </xdr:twoCellAnchor>
  <xdr:twoCellAnchor editAs="oneCell">
    <xdr:from>
      <xdr:col>4</xdr:col>
      <xdr:colOff>609600</xdr:colOff>
      <xdr:row>4</xdr:row>
      <xdr:rowOff>0</xdr:rowOff>
    </xdr:from>
    <xdr:to>
      <xdr:col>4</xdr:col>
      <xdr:colOff>819150</xdr:colOff>
      <xdr:row>65</xdr:row>
      <xdr:rowOff>171450</xdr:rowOff>
    </xdr:to>
    <xdr:pic>
      <xdr:nvPicPr>
        <xdr:cNvPr id="84" name="图片 3335"/>
        <xdr:cNvPicPr>
          <a:picLocks noChangeAspect="1"/>
        </xdr:cNvPicPr>
      </xdr:nvPicPr>
      <xdr:blipFill>
        <a:blip r:embed="rId1"/>
        <a:stretch>
          <a:fillRect/>
        </a:stretch>
      </xdr:blipFill>
      <xdr:spPr>
        <a:xfrm>
          <a:off x="3064510" y="1270000"/>
          <a:ext cx="209550" cy="171450"/>
        </a:xfrm>
        <a:prstGeom prst="rect">
          <a:avLst/>
        </a:prstGeom>
        <a:noFill/>
        <a:ln w="9525">
          <a:noFill/>
        </a:ln>
      </xdr:spPr>
    </xdr:pic>
    <xdr:clientData/>
  </xdr:twoCellAnchor>
  <xdr:twoCellAnchor editAs="oneCell">
    <xdr:from>
      <xdr:col>4</xdr:col>
      <xdr:colOff>609600</xdr:colOff>
      <xdr:row>4</xdr:row>
      <xdr:rowOff>0</xdr:rowOff>
    </xdr:from>
    <xdr:to>
      <xdr:col>4</xdr:col>
      <xdr:colOff>895985</xdr:colOff>
      <xdr:row>65</xdr:row>
      <xdr:rowOff>171450</xdr:rowOff>
    </xdr:to>
    <xdr:pic>
      <xdr:nvPicPr>
        <xdr:cNvPr id="85" name="图片 3335"/>
        <xdr:cNvPicPr>
          <a:picLocks noChangeAspect="1"/>
        </xdr:cNvPicPr>
      </xdr:nvPicPr>
      <xdr:blipFill>
        <a:blip r:embed="rId1"/>
        <a:stretch>
          <a:fillRect/>
        </a:stretch>
      </xdr:blipFill>
      <xdr:spPr>
        <a:xfrm>
          <a:off x="3064510" y="1270000"/>
          <a:ext cx="286385" cy="171450"/>
        </a:xfrm>
        <a:prstGeom prst="rect">
          <a:avLst/>
        </a:prstGeom>
        <a:noFill/>
        <a:ln w="9525">
          <a:noFill/>
        </a:ln>
      </xdr:spPr>
    </xdr:pic>
    <xdr:clientData/>
  </xdr:twoCellAnchor>
  <xdr:twoCellAnchor editAs="oneCell">
    <xdr:from>
      <xdr:col>16</xdr:col>
      <xdr:colOff>542290</xdr:colOff>
      <xdr:row>317</xdr:row>
      <xdr:rowOff>0</xdr:rowOff>
    </xdr:from>
    <xdr:to>
      <xdr:col>16</xdr:col>
      <xdr:colOff>761365</xdr:colOff>
      <xdr:row>329</xdr:row>
      <xdr:rowOff>6985</xdr:rowOff>
    </xdr:to>
    <xdr:pic>
      <xdr:nvPicPr>
        <xdr:cNvPr id="356" name="图片 3335"/>
        <xdr:cNvPicPr>
          <a:picLocks noChangeAspect="1"/>
        </xdr:cNvPicPr>
      </xdr:nvPicPr>
      <xdr:blipFill>
        <a:blip r:embed="rId1"/>
        <a:stretch>
          <a:fillRect/>
        </a:stretch>
      </xdr:blipFill>
      <xdr:spPr>
        <a:xfrm>
          <a:off x="21572855" y="16814800"/>
          <a:ext cx="219075" cy="159385"/>
        </a:xfrm>
        <a:prstGeom prst="rect">
          <a:avLst/>
        </a:prstGeom>
        <a:noFill/>
        <a:ln w="9525">
          <a:noFill/>
        </a:ln>
      </xdr:spPr>
    </xdr:pic>
    <xdr:clientData/>
  </xdr:twoCellAnchor>
  <xdr:twoCellAnchor editAs="oneCell">
    <xdr:from>
      <xdr:col>16</xdr:col>
      <xdr:colOff>8890</xdr:colOff>
      <xdr:row>317</xdr:row>
      <xdr:rowOff>0</xdr:rowOff>
    </xdr:from>
    <xdr:to>
      <xdr:col>16</xdr:col>
      <xdr:colOff>186055</xdr:colOff>
      <xdr:row>329</xdr:row>
      <xdr:rowOff>6350</xdr:rowOff>
    </xdr:to>
    <xdr:pic>
      <xdr:nvPicPr>
        <xdr:cNvPr id="357" name="图片 3335"/>
        <xdr:cNvPicPr>
          <a:picLocks noChangeAspect="1"/>
        </xdr:cNvPicPr>
      </xdr:nvPicPr>
      <xdr:blipFill>
        <a:blip r:embed="rId1"/>
        <a:stretch>
          <a:fillRect/>
        </a:stretch>
      </xdr:blipFill>
      <xdr:spPr>
        <a:xfrm>
          <a:off x="21039455" y="16814800"/>
          <a:ext cx="177165" cy="158750"/>
        </a:xfrm>
        <a:prstGeom prst="rect">
          <a:avLst/>
        </a:prstGeom>
        <a:noFill/>
        <a:ln w="9525">
          <a:noFill/>
        </a:ln>
      </xdr:spPr>
    </xdr:pic>
    <xdr:clientData/>
  </xdr:twoCellAnchor>
  <xdr:twoCellAnchor editAs="oneCell">
    <xdr:from>
      <xdr:col>4</xdr:col>
      <xdr:colOff>609600</xdr:colOff>
      <xdr:row>142</xdr:row>
      <xdr:rowOff>0</xdr:rowOff>
    </xdr:from>
    <xdr:to>
      <xdr:col>4</xdr:col>
      <xdr:colOff>776605</xdr:colOff>
      <xdr:row>329</xdr:row>
      <xdr:rowOff>6350</xdr:rowOff>
    </xdr:to>
    <xdr:pic>
      <xdr:nvPicPr>
        <xdr:cNvPr id="382" name="图片 3335"/>
        <xdr:cNvPicPr>
          <a:picLocks noChangeAspect="1"/>
        </xdr:cNvPicPr>
      </xdr:nvPicPr>
      <xdr:blipFill>
        <a:blip r:embed="rId1"/>
        <a:stretch>
          <a:fillRect/>
        </a:stretch>
      </xdr:blipFill>
      <xdr:spPr>
        <a:xfrm>
          <a:off x="3064510" y="16814800"/>
          <a:ext cx="167005" cy="158750"/>
        </a:xfrm>
        <a:prstGeom prst="rect">
          <a:avLst/>
        </a:prstGeom>
        <a:noFill/>
        <a:ln w="9525">
          <a:noFill/>
        </a:ln>
      </xdr:spPr>
    </xdr:pic>
    <xdr:clientData/>
  </xdr:twoCellAnchor>
  <xdr:twoCellAnchor editAs="oneCell">
    <xdr:from>
      <xdr:col>4</xdr:col>
      <xdr:colOff>609600</xdr:colOff>
      <xdr:row>142</xdr:row>
      <xdr:rowOff>0</xdr:rowOff>
    </xdr:from>
    <xdr:to>
      <xdr:col>4</xdr:col>
      <xdr:colOff>821055</xdr:colOff>
      <xdr:row>329</xdr:row>
      <xdr:rowOff>6350</xdr:rowOff>
    </xdr:to>
    <xdr:pic>
      <xdr:nvPicPr>
        <xdr:cNvPr id="383" name="图片 3335"/>
        <xdr:cNvPicPr>
          <a:picLocks noChangeAspect="1"/>
        </xdr:cNvPicPr>
      </xdr:nvPicPr>
      <xdr:blipFill>
        <a:blip r:embed="rId1"/>
        <a:stretch>
          <a:fillRect/>
        </a:stretch>
      </xdr:blipFill>
      <xdr:spPr>
        <a:xfrm>
          <a:off x="3064510" y="16814800"/>
          <a:ext cx="211455" cy="158750"/>
        </a:xfrm>
        <a:prstGeom prst="rect">
          <a:avLst/>
        </a:prstGeom>
        <a:noFill/>
        <a:ln w="9525">
          <a:noFill/>
        </a:ln>
      </xdr:spPr>
    </xdr:pic>
    <xdr:clientData/>
  </xdr:twoCellAnchor>
  <xdr:twoCellAnchor editAs="oneCell">
    <xdr:from>
      <xdr:col>4</xdr:col>
      <xdr:colOff>609600</xdr:colOff>
      <xdr:row>142</xdr:row>
      <xdr:rowOff>0</xdr:rowOff>
    </xdr:from>
    <xdr:to>
      <xdr:col>4</xdr:col>
      <xdr:colOff>819150</xdr:colOff>
      <xdr:row>329</xdr:row>
      <xdr:rowOff>6350</xdr:rowOff>
    </xdr:to>
    <xdr:pic>
      <xdr:nvPicPr>
        <xdr:cNvPr id="384" name="图片 3335"/>
        <xdr:cNvPicPr>
          <a:picLocks noChangeAspect="1"/>
        </xdr:cNvPicPr>
      </xdr:nvPicPr>
      <xdr:blipFill>
        <a:blip r:embed="rId1"/>
        <a:stretch>
          <a:fillRect/>
        </a:stretch>
      </xdr:blipFill>
      <xdr:spPr>
        <a:xfrm>
          <a:off x="3064510" y="16814800"/>
          <a:ext cx="209550" cy="158750"/>
        </a:xfrm>
        <a:prstGeom prst="rect">
          <a:avLst/>
        </a:prstGeom>
        <a:noFill/>
        <a:ln w="9525">
          <a:noFill/>
        </a:ln>
      </xdr:spPr>
    </xdr:pic>
    <xdr:clientData/>
  </xdr:twoCellAnchor>
  <xdr:twoCellAnchor editAs="oneCell">
    <xdr:from>
      <xdr:col>4</xdr:col>
      <xdr:colOff>609600</xdr:colOff>
      <xdr:row>142</xdr:row>
      <xdr:rowOff>0</xdr:rowOff>
    </xdr:from>
    <xdr:to>
      <xdr:col>4</xdr:col>
      <xdr:colOff>895985</xdr:colOff>
      <xdr:row>329</xdr:row>
      <xdr:rowOff>6350</xdr:rowOff>
    </xdr:to>
    <xdr:pic>
      <xdr:nvPicPr>
        <xdr:cNvPr id="385" name="图片 3335"/>
        <xdr:cNvPicPr>
          <a:picLocks noChangeAspect="1"/>
        </xdr:cNvPicPr>
      </xdr:nvPicPr>
      <xdr:blipFill>
        <a:blip r:embed="rId1"/>
        <a:stretch>
          <a:fillRect/>
        </a:stretch>
      </xdr:blipFill>
      <xdr:spPr>
        <a:xfrm>
          <a:off x="3064510" y="16814800"/>
          <a:ext cx="286385" cy="158750"/>
        </a:xfrm>
        <a:prstGeom prst="rect">
          <a:avLst/>
        </a:prstGeom>
        <a:noFill/>
        <a:ln w="9525">
          <a:noFill/>
        </a:ln>
      </xdr:spPr>
    </xdr:pic>
    <xdr:clientData/>
  </xdr:twoCellAnchor>
  <xdr:twoCellAnchor editAs="oneCell">
    <xdr:from>
      <xdr:col>4</xdr:col>
      <xdr:colOff>609600</xdr:colOff>
      <xdr:row>80</xdr:row>
      <xdr:rowOff>0</xdr:rowOff>
    </xdr:from>
    <xdr:to>
      <xdr:col>4</xdr:col>
      <xdr:colOff>742315</xdr:colOff>
      <xdr:row>80</xdr:row>
      <xdr:rowOff>171450</xdr:rowOff>
    </xdr:to>
    <xdr:pic>
      <xdr:nvPicPr>
        <xdr:cNvPr id="386" name="图片 3335"/>
        <xdr:cNvPicPr>
          <a:picLocks noChangeAspect="1"/>
        </xdr:cNvPicPr>
      </xdr:nvPicPr>
      <xdr:blipFill>
        <a:blip r:embed="rId1"/>
        <a:stretch>
          <a:fillRect/>
        </a:stretch>
      </xdr:blipFill>
      <xdr:spPr>
        <a:xfrm>
          <a:off x="3064510" y="10985500"/>
          <a:ext cx="132715" cy="171450"/>
        </a:xfrm>
        <a:prstGeom prst="rect">
          <a:avLst/>
        </a:prstGeom>
        <a:noFill/>
        <a:ln w="9525">
          <a:noFill/>
        </a:ln>
      </xdr:spPr>
    </xdr:pic>
    <xdr:clientData/>
  </xdr:twoCellAnchor>
  <xdr:twoCellAnchor editAs="oneCell">
    <xdr:from>
      <xdr:col>4</xdr:col>
      <xdr:colOff>609600</xdr:colOff>
      <xdr:row>80</xdr:row>
      <xdr:rowOff>0</xdr:rowOff>
    </xdr:from>
    <xdr:to>
      <xdr:col>4</xdr:col>
      <xdr:colOff>742315</xdr:colOff>
      <xdr:row>80</xdr:row>
      <xdr:rowOff>170815</xdr:rowOff>
    </xdr:to>
    <xdr:pic>
      <xdr:nvPicPr>
        <xdr:cNvPr id="387" name="图片 3335"/>
        <xdr:cNvPicPr>
          <a:picLocks noChangeAspect="1"/>
        </xdr:cNvPicPr>
      </xdr:nvPicPr>
      <xdr:blipFill>
        <a:blip r:embed="rId1"/>
        <a:stretch>
          <a:fillRect/>
        </a:stretch>
      </xdr:blipFill>
      <xdr:spPr>
        <a:xfrm>
          <a:off x="3064510" y="10985500"/>
          <a:ext cx="132715" cy="170815"/>
        </a:xfrm>
        <a:prstGeom prst="rect">
          <a:avLst/>
        </a:prstGeom>
        <a:noFill/>
        <a:ln w="9525">
          <a:noFill/>
        </a:ln>
      </xdr:spPr>
    </xdr:pic>
    <xdr:clientData/>
  </xdr:twoCellAnchor>
  <xdr:twoCellAnchor editAs="oneCell">
    <xdr:from>
      <xdr:col>4</xdr:col>
      <xdr:colOff>518795</xdr:colOff>
      <xdr:row>80</xdr:row>
      <xdr:rowOff>0</xdr:rowOff>
    </xdr:from>
    <xdr:to>
      <xdr:col>4</xdr:col>
      <xdr:colOff>685165</xdr:colOff>
      <xdr:row>80</xdr:row>
      <xdr:rowOff>171450</xdr:rowOff>
    </xdr:to>
    <xdr:pic>
      <xdr:nvPicPr>
        <xdr:cNvPr id="388" name="图片 3335"/>
        <xdr:cNvPicPr>
          <a:picLocks noChangeAspect="1"/>
        </xdr:cNvPicPr>
      </xdr:nvPicPr>
      <xdr:blipFill>
        <a:blip r:embed="rId1"/>
        <a:stretch>
          <a:fillRect/>
        </a:stretch>
      </xdr:blipFill>
      <xdr:spPr>
        <a:xfrm>
          <a:off x="2973705" y="10985500"/>
          <a:ext cx="166370" cy="171450"/>
        </a:xfrm>
        <a:prstGeom prst="rect">
          <a:avLst/>
        </a:prstGeom>
        <a:noFill/>
        <a:ln w="9525">
          <a:noFill/>
        </a:ln>
      </xdr:spPr>
    </xdr:pic>
    <xdr:clientData/>
  </xdr:twoCellAnchor>
  <xdr:twoCellAnchor editAs="oneCell">
    <xdr:from>
      <xdr:col>4</xdr:col>
      <xdr:colOff>609600</xdr:colOff>
      <xdr:row>80</xdr:row>
      <xdr:rowOff>0</xdr:rowOff>
    </xdr:from>
    <xdr:to>
      <xdr:col>4</xdr:col>
      <xdr:colOff>775970</xdr:colOff>
      <xdr:row>80</xdr:row>
      <xdr:rowOff>170815</xdr:rowOff>
    </xdr:to>
    <xdr:pic>
      <xdr:nvPicPr>
        <xdr:cNvPr id="389" name="图片 3335"/>
        <xdr:cNvPicPr>
          <a:picLocks noChangeAspect="1"/>
        </xdr:cNvPicPr>
      </xdr:nvPicPr>
      <xdr:blipFill>
        <a:blip r:embed="rId1"/>
        <a:stretch>
          <a:fillRect/>
        </a:stretch>
      </xdr:blipFill>
      <xdr:spPr>
        <a:xfrm>
          <a:off x="3064510" y="10985500"/>
          <a:ext cx="166370" cy="170815"/>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022600" y="11493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022600" y="11493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022600" y="11493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022600" y="11493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022600" y="9779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022600" y="9779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022600" y="9779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022600" y="9779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022600"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022600"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2931795"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022600" y="0"/>
          <a:ext cx="166370" cy="170815"/>
        </a:xfrm>
        <a:prstGeom prst="rect">
          <a:avLst/>
        </a:prstGeom>
        <a:noFill/>
        <a:ln w="9525">
          <a:noFill/>
        </a:ln>
      </xdr:spPr>
    </xdr:pic>
    <xdr:clientData/>
  </xdr:twoCellAnchor>
  <xdr:twoCellAnchor editAs="oneCell">
    <xdr:from>
      <xdr:col>17</xdr:col>
      <xdr:colOff>542290</xdr:colOff>
      <xdr:row>0</xdr:row>
      <xdr:rowOff>0</xdr:rowOff>
    </xdr:from>
    <xdr:to>
      <xdr:col>17</xdr:col>
      <xdr:colOff>762000</xdr:colOff>
      <xdr:row>0</xdr:row>
      <xdr:rowOff>171450</xdr:rowOff>
    </xdr:to>
    <xdr:pic>
      <xdr:nvPicPr>
        <xdr:cNvPr id="14" name="图片 3335"/>
        <xdr:cNvPicPr>
          <a:picLocks noChangeAspect="1"/>
        </xdr:cNvPicPr>
      </xdr:nvPicPr>
      <xdr:blipFill>
        <a:blip r:embed="rId1"/>
        <a:stretch>
          <a:fillRect/>
        </a:stretch>
      </xdr:blipFill>
      <xdr:spPr>
        <a:xfrm>
          <a:off x="18467070" y="0"/>
          <a:ext cx="219710"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7933670"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1</xdr:row>
      <xdr:rowOff>182880</xdr:rowOff>
    </xdr:to>
    <xdr:pic>
      <xdr:nvPicPr>
        <xdr:cNvPr id="16" name="图片 3335"/>
        <xdr:cNvPicPr>
          <a:picLocks noChangeAspect="1"/>
        </xdr:cNvPicPr>
      </xdr:nvPicPr>
      <xdr:blipFill>
        <a:blip r:embed="rId1"/>
        <a:stretch>
          <a:fillRect/>
        </a:stretch>
      </xdr:blipFill>
      <xdr:spPr>
        <a:xfrm>
          <a:off x="17933670" y="647700"/>
          <a:ext cx="177165" cy="182880"/>
        </a:xfrm>
        <a:prstGeom prst="rect">
          <a:avLst/>
        </a:prstGeom>
        <a:noFill/>
        <a:ln w="9525">
          <a:noFill/>
        </a:ln>
      </xdr:spPr>
    </xdr:pic>
    <xdr:clientData/>
  </xdr:twoCellAnchor>
  <xdr:twoCellAnchor editAs="oneCell">
    <xdr:from>
      <xdr:col>17</xdr:col>
      <xdr:colOff>542290</xdr:colOff>
      <xdr:row>2</xdr:row>
      <xdr:rowOff>0</xdr:rowOff>
    </xdr:from>
    <xdr:to>
      <xdr:col>17</xdr:col>
      <xdr:colOff>762000</xdr:colOff>
      <xdr:row>3</xdr:row>
      <xdr:rowOff>0</xdr:rowOff>
    </xdr:to>
    <xdr:pic>
      <xdr:nvPicPr>
        <xdr:cNvPr id="17" name="图片 3335"/>
        <xdr:cNvPicPr>
          <a:picLocks noChangeAspect="1"/>
        </xdr:cNvPicPr>
      </xdr:nvPicPr>
      <xdr:blipFill>
        <a:blip r:embed="rId1"/>
        <a:stretch>
          <a:fillRect/>
        </a:stretch>
      </xdr:blipFill>
      <xdr:spPr>
        <a:xfrm>
          <a:off x="18467070" y="977900"/>
          <a:ext cx="219710"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7933670" y="9779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7933670" y="1149350"/>
          <a:ext cx="177165" cy="171450"/>
        </a:xfrm>
        <a:prstGeom prst="rect">
          <a:avLst/>
        </a:prstGeom>
        <a:noFill/>
        <a:ln w="9525">
          <a:noFill/>
        </a:ln>
      </xdr:spPr>
    </xdr:pic>
    <xdr:clientData/>
  </xdr:twoCellAnchor>
  <xdr:twoCellAnchor editAs="oneCell">
    <xdr:from>
      <xdr:col>17</xdr:col>
      <xdr:colOff>542290</xdr:colOff>
      <xdr:row>3</xdr:row>
      <xdr:rowOff>0</xdr:rowOff>
    </xdr:from>
    <xdr:to>
      <xdr:col>17</xdr:col>
      <xdr:colOff>762000</xdr:colOff>
      <xdr:row>3</xdr:row>
      <xdr:rowOff>172085</xdr:rowOff>
    </xdr:to>
    <xdr:pic>
      <xdr:nvPicPr>
        <xdr:cNvPr id="20" name="图片 3335"/>
        <xdr:cNvPicPr>
          <a:picLocks noChangeAspect="1"/>
        </xdr:cNvPicPr>
      </xdr:nvPicPr>
      <xdr:blipFill>
        <a:blip r:embed="rId1"/>
        <a:stretch>
          <a:fillRect/>
        </a:stretch>
      </xdr:blipFill>
      <xdr:spPr>
        <a:xfrm>
          <a:off x="18467070" y="1149350"/>
          <a:ext cx="219710" cy="172085"/>
        </a:xfrm>
        <a:prstGeom prst="rect">
          <a:avLst/>
        </a:prstGeom>
        <a:noFill/>
        <a:ln w="9525">
          <a:noFill/>
        </a:ln>
      </xdr:spPr>
    </xdr:pic>
    <xdr:clientData/>
  </xdr:twoCellAnchor>
  <xdr:twoCellAnchor editAs="oneCell">
    <xdr:from>
      <xdr:col>17</xdr:col>
      <xdr:colOff>8890</xdr:colOff>
      <xdr:row>4</xdr:row>
      <xdr:rowOff>0</xdr:rowOff>
    </xdr:from>
    <xdr:to>
      <xdr:col>17</xdr:col>
      <xdr:colOff>186055</xdr:colOff>
      <xdr:row>4</xdr:row>
      <xdr:rowOff>171450</xdr:rowOff>
    </xdr:to>
    <xdr:pic>
      <xdr:nvPicPr>
        <xdr:cNvPr id="21" name="图片 3335"/>
        <xdr:cNvPicPr>
          <a:picLocks noChangeAspect="1"/>
        </xdr:cNvPicPr>
      </xdr:nvPicPr>
      <xdr:blipFill>
        <a:blip r:embed="rId1"/>
        <a:stretch>
          <a:fillRect/>
        </a:stretch>
      </xdr:blipFill>
      <xdr:spPr>
        <a:xfrm>
          <a:off x="17933670" y="1492250"/>
          <a:ext cx="177165" cy="171450"/>
        </a:xfrm>
        <a:prstGeom prst="rect">
          <a:avLst/>
        </a:prstGeom>
        <a:noFill/>
        <a:ln w="9525">
          <a:noFill/>
        </a:ln>
      </xdr:spPr>
    </xdr:pic>
    <xdr:clientData/>
  </xdr:twoCellAnchor>
  <xdr:twoCellAnchor editAs="oneCell">
    <xdr:from>
      <xdr:col>17</xdr:col>
      <xdr:colOff>542290</xdr:colOff>
      <xdr:row>1</xdr:row>
      <xdr:rowOff>0</xdr:rowOff>
    </xdr:from>
    <xdr:to>
      <xdr:col>17</xdr:col>
      <xdr:colOff>762000</xdr:colOff>
      <xdr:row>1</xdr:row>
      <xdr:rowOff>182880</xdr:rowOff>
    </xdr:to>
    <xdr:pic>
      <xdr:nvPicPr>
        <xdr:cNvPr id="22" name="图片 3335"/>
        <xdr:cNvPicPr>
          <a:picLocks noChangeAspect="1"/>
        </xdr:cNvPicPr>
      </xdr:nvPicPr>
      <xdr:blipFill>
        <a:blip r:embed="rId1"/>
        <a:stretch>
          <a:fillRect/>
        </a:stretch>
      </xdr:blipFill>
      <xdr:spPr>
        <a:xfrm>
          <a:off x="18467070" y="647700"/>
          <a:ext cx="219710" cy="182880"/>
        </a:xfrm>
        <a:prstGeom prst="rect">
          <a:avLst/>
        </a:prstGeom>
        <a:noFill/>
        <a:ln w="9525">
          <a:noFill/>
        </a:ln>
      </xdr:spPr>
    </xdr:pic>
    <xdr:clientData/>
  </xdr:twoCellAnchor>
  <xdr:twoCellAnchor editAs="oneCell">
    <xdr:from>
      <xdr:col>5</xdr:col>
      <xdr:colOff>609600</xdr:colOff>
      <xdr:row>4</xdr:row>
      <xdr:rowOff>0</xdr:rowOff>
    </xdr:from>
    <xdr:to>
      <xdr:col>5</xdr:col>
      <xdr:colOff>742315</xdr:colOff>
      <xdr:row>4</xdr:row>
      <xdr:rowOff>171450</xdr:rowOff>
    </xdr:to>
    <xdr:pic>
      <xdr:nvPicPr>
        <xdr:cNvPr id="23" name="图片 3335"/>
        <xdr:cNvPicPr>
          <a:picLocks noChangeAspect="1"/>
        </xdr:cNvPicPr>
      </xdr:nvPicPr>
      <xdr:blipFill>
        <a:blip r:embed="rId1"/>
        <a:stretch>
          <a:fillRect/>
        </a:stretch>
      </xdr:blipFill>
      <xdr:spPr>
        <a:xfrm>
          <a:off x="3022600" y="1492250"/>
          <a:ext cx="132715" cy="171450"/>
        </a:xfrm>
        <a:prstGeom prst="rect">
          <a:avLst/>
        </a:prstGeom>
        <a:noFill/>
        <a:ln w="9525">
          <a:noFill/>
        </a:ln>
      </xdr:spPr>
    </xdr:pic>
    <xdr:clientData/>
  </xdr:twoCellAnchor>
  <xdr:twoCellAnchor editAs="oneCell">
    <xdr:from>
      <xdr:col>5</xdr:col>
      <xdr:colOff>609600</xdr:colOff>
      <xdr:row>4</xdr:row>
      <xdr:rowOff>0</xdr:rowOff>
    </xdr:from>
    <xdr:to>
      <xdr:col>5</xdr:col>
      <xdr:colOff>742315</xdr:colOff>
      <xdr:row>4</xdr:row>
      <xdr:rowOff>170815</xdr:rowOff>
    </xdr:to>
    <xdr:pic>
      <xdr:nvPicPr>
        <xdr:cNvPr id="24" name="图片 3335"/>
        <xdr:cNvPicPr>
          <a:picLocks noChangeAspect="1"/>
        </xdr:cNvPicPr>
      </xdr:nvPicPr>
      <xdr:blipFill>
        <a:blip r:embed="rId1"/>
        <a:stretch>
          <a:fillRect/>
        </a:stretch>
      </xdr:blipFill>
      <xdr:spPr>
        <a:xfrm>
          <a:off x="3022600" y="1492250"/>
          <a:ext cx="132715" cy="170815"/>
        </a:xfrm>
        <a:prstGeom prst="rect">
          <a:avLst/>
        </a:prstGeom>
        <a:noFill/>
        <a:ln w="9525">
          <a:noFill/>
        </a:ln>
      </xdr:spPr>
    </xdr:pic>
    <xdr:clientData/>
  </xdr:twoCellAnchor>
  <xdr:twoCellAnchor editAs="oneCell">
    <xdr:from>
      <xdr:col>5</xdr:col>
      <xdr:colOff>518795</xdr:colOff>
      <xdr:row>4</xdr:row>
      <xdr:rowOff>0</xdr:rowOff>
    </xdr:from>
    <xdr:to>
      <xdr:col>5</xdr:col>
      <xdr:colOff>685165</xdr:colOff>
      <xdr:row>4</xdr:row>
      <xdr:rowOff>171450</xdr:rowOff>
    </xdr:to>
    <xdr:pic>
      <xdr:nvPicPr>
        <xdr:cNvPr id="25" name="图片 3335"/>
        <xdr:cNvPicPr>
          <a:picLocks noChangeAspect="1"/>
        </xdr:cNvPicPr>
      </xdr:nvPicPr>
      <xdr:blipFill>
        <a:blip r:embed="rId1"/>
        <a:stretch>
          <a:fillRect/>
        </a:stretch>
      </xdr:blipFill>
      <xdr:spPr>
        <a:xfrm>
          <a:off x="2931795" y="1492250"/>
          <a:ext cx="166370" cy="171450"/>
        </a:xfrm>
        <a:prstGeom prst="rect">
          <a:avLst/>
        </a:prstGeom>
        <a:noFill/>
        <a:ln w="9525">
          <a:noFill/>
        </a:ln>
      </xdr:spPr>
    </xdr:pic>
    <xdr:clientData/>
  </xdr:twoCellAnchor>
  <xdr:twoCellAnchor editAs="oneCell">
    <xdr:from>
      <xdr:col>5</xdr:col>
      <xdr:colOff>609600</xdr:colOff>
      <xdr:row>4</xdr:row>
      <xdr:rowOff>0</xdr:rowOff>
    </xdr:from>
    <xdr:to>
      <xdr:col>5</xdr:col>
      <xdr:colOff>775970</xdr:colOff>
      <xdr:row>4</xdr:row>
      <xdr:rowOff>170815</xdr:rowOff>
    </xdr:to>
    <xdr:pic>
      <xdr:nvPicPr>
        <xdr:cNvPr id="26" name="图片 3335"/>
        <xdr:cNvPicPr>
          <a:picLocks noChangeAspect="1"/>
        </xdr:cNvPicPr>
      </xdr:nvPicPr>
      <xdr:blipFill>
        <a:blip r:embed="rId1"/>
        <a:stretch>
          <a:fillRect/>
        </a:stretch>
      </xdr:blipFill>
      <xdr:spPr>
        <a:xfrm>
          <a:off x="3022600" y="1492250"/>
          <a:ext cx="166370" cy="170815"/>
        </a:xfrm>
        <a:prstGeom prst="rect">
          <a:avLst/>
        </a:prstGeom>
        <a:noFill/>
        <a:ln w="9525">
          <a:noFill/>
        </a:ln>
      </xdr:spPr>
    </xdr:pic>
    <xdr:clientData/>
  </xdr:twoCellAnchor>
  <xdr:twoCellAnchor editAs="oneCell">
    <xdr:from>
      <xdr:col>17</xdr:col>
      <xdr:colOff>542290</xdr:colOff>
      <xdr:row>4</xdr:row>
      <xdr:rowOff>0</xdr:rowOff>
    </xdr:from>
    <xdr:to>
      <xdr:col>17</xdr:col>
      <xdr:colOff>762000</xdr:colOff>
      <xdr:row>4</xdr:row>
      <xdr:rowOff>172085</xdr:rowOff>
    </xdr:to>
    <xdr:pic>
      <xdr:nvPicPr>
        <xdr:cNvPr id="27" name="图片 3335"/>
        <xdr:cNvPicPr>
          <a:picLocks noChangeAspect="1"/>
        </xdr:cNvPicPr>
      </xdr:nvPicPr>
      <xdr:blipFill>
        <a:blip r:embed="rId1"/>
        <a:stretch>
          <a:fillRect/>
        </a:stretch>
      </xdr:blipFill>
      <xdr:spPr>
        <a:xfrm>
          <a:off x="18467070" y="1492250"/>
          <a:ext cx="219710" cy="172085"/>
        </a:xfrm>
        <a:prstGeom prst="rect">
          <a:avLst/>
        </a:prstGeom>
        <a:noFill/>
        <a:ln w="9525">
          <a:noFill/>
        </a:ln>
      </xdr:spPr>
    </xdr:pic>
    <xdr:clientData/>
  </xdr:twoCellAnchor>
  <xdr:twoCellAnchor editAs="oneCell">
    <xdr:from>
      <xdr:col>5</xdr:col>
      <xdr:colOff>609600</xdr:colOff>
      <xdr:row>4</xdr:row>
      <xdr:rowOff>0</xdr:rowOff>
    </xdr:from>
    <xdr:to>
      <xdr:col>5</xdr:col>
      <xdr:colOff>776605</xdr:colOff>
      <xdr:row>4</xdr:row>
      <xdr:rowOff>171450</xdr:rowOff>
    </xdr:to>
    <xdr:pic>
      <xdr:nvPicPr>
        <xdr:cNvPr id="28" name="图片 3335"/>
        <xdr:cNvPicPr>
          <a:picLocks noChangeAspect="1"/>
        </xdr:cNvPicPr>
      </xdr:nvPicPr>
      <xdr:blipFill>
        <a:blip r:embed="rId1"/>
        <a:stretch>
          <a:fillRect/>
        </a:stretch>
      </xdr:blipFill>
      <xdr:spPr>
        <a:xfrm>
          <a:off x="3022600" y="1492250"/>
          <a:ext cx="167005" cy="171450"/>
        </a:xfrm>
        <a:prstGeom prst="rect">
          <a:avLst/>
        </a:prstGeom>
        <a:noFill/>
        <a:ln w="9525">
          <a:noFill/>
        </a:ln>
      </xdr:spPr>
    </xdr:pic>
    <xdr:clientData/>
  </xdr:twoCellAnchor>
  <xdr:twoCellAnchor editAs="oneCell">
    <xdr:from>
      <xdr:col>5</xdr:col>
      <xdr:colOff>609600</xdr:colOff>
      <xdr:row>4</xdr:row>
      <xdr:rowOff>0</xdr:rowOff>
    </xdr:from>
    <xdr:to>
      <xdr:col>5</xdr:col>
      <xdr:colOff>821055</xdr:colOff>
      <xdr:row>4</xdr:row>
      <xdr:rowOff>171450</xdr:rowOff>
    </xdr:to>
    <xdr:pic>
      <xdr:nvPicPr>
        <xdr:cNvPr id="29" name="图片 3335"/>
        <xdr:cNvPicPr>
          <a:picLocks noChangeAspect="1"/>
        </xdr:cNvPicPr>
      </xdr:nvPicPr>
      <xdr:blipFill>
        <a:blip r:embed="rId1"/>
        <a:stretch>
          <a:fillRect/>
        </a:stretch>
      </xdr:blipFill>
      <xdr:spPr>
        <a:xfrm>
          <a:off x="3022600" y="1492250"/>
          <a:ext cx="211455" cy="171450"/>
        </a:xfrm>
        <a:prstGeom prst="rect">
          <a:avLst/>
        </a:prstGeom>
        <a:noFill/>
        <a:ln w="9525">
          <a:noFill/>
        </a:ln>
      </xdr:spPr>
    </xdr:pic>
    <xdr:clientData/>
  </xdr:twoCellAnchor>
  <xdr:twoCellAnchor editAs="oneCell">
    <xdr:from>
      <xdr:col>5</xdr:col>
      <xdr:colOff>609600</xdr:colOff>
      <xdr:row>4</xdr:row>
      <xdr:rowOff>0</xdr:rowOff>
    </xdr:from>
    <xdr:to>
      <xdr:col>5</xdr:col>
      <xdr:colOff>819150</xdr:colOff>
      <xdr:row>4</xdr:row>
      <xdr:rowOff>171450</xdr:rowOff>
    </xdr:to>
    <xdr:pic>
      <xdr:nvPicPr>
        <xdr:cNvPr id="30" name="图片 3335"/>
        <xdr:cNvPicPr>
          <a:picLocks noChangeAspect="1"/>
        </xdr:cNvPicPr>
      </xdr:nvPicPr>
      <xdr:blipFill>
        <a:blip r:embed="rId1"/>
        <a:stretch>
          <a:fillRect/>
        </a:stretch>
      </xdr:blipFill>
      <xdr:spPr>
        <a:xfrm>
          <a:off x="3022600" y="1492250"/>
          <a:ext cx="209550" cy="171450"/>
        </a:xfrm>
        <a:prstGeom prst="rect">
          <a:avLst/>
        </a:prstGeom>
        <a:noFill/>
        <a:ln w="9525">
          <a:noFill/>
        </a:ln>
      </xdr:spPr>
    </xdr:pic>
    <xdr:clientData/>
  </xdr:twoCellAnchor>
  <xdr:twoCellAnchor editAs="oneCell">
    <xdr:from>
      <xdr:col>5</xdr:col>
      <xdr:colOff>609600</xdr:colOff>
      <xdr:row>4</xdr:row>
      <xdr:rowOff>0</xdr:rowOff>
    </xdr:from>
    <xdr:to>
      <xdr:col>5</xdr:col>
      <xdr:colOff>895985</xdr:colOff>
      <xdr:row>4</xdr:row>
      <xdr:rowOff>171450</xdr:rowOff>
    </xdr:to>
    <xdr:pic>
      <xdr:nvPicPr>
        <xdr:cNvPr id="31" name="图片 3335"/>
        <xdr:cNvPicPr>
          <a:picLocks noChangeAspect="1"/>
        </xdr:cNvPicPr>
      </xdr:nvPicPr>
      <xdr:blipFill>
        <a:blip r:embed="rId1"/>
        <a:stretch>
          <a:fillRect/>
        </a:stretch>
      </xdr:blipFill>
      <xdr:spPr>
        <a:xfrm>
          <a:off x="3022600" y="1492250"/>
          <a:ext cx="286385" cy="171450"/>
        </a:xfrm>
        <a:prstGeom prst="rect">
          <a:avLst/>
        </a:prstGeom>
        <a:noFill/>
        <a:ln w="9525">
          <a:noFill/>
        </a:ln>
      </xdr:spPr>
    </xdr:pic>
    <xdr:clientData/>
  </xdr:twoCellAnchor>
  <xdr:twoCellAnchor editAs="oneCell">
    <xdr:from>
      <xdr:col>5</xdr:col>
      <xdr:colOff>609600</xdr:colOff>
      <xdr:row>54</xdr:row>
      <xdr:rowOff>0</xdr:rowOff>
    </xdr:from>
    <xdr:to>
      <xdr:col>5</xdr:col>
      <xdr:colOff>742315</xdr:colOff>
      <xdr:row>54</xdr:row>
      <xdr:rowOff>171450</xdr:rowOff>
    </xdr:to>
    <xdr:pic>
      <xdr:nvPicPr>
        <xdr:cNvPr id="38" name="图片 3335"/>
        <xdr:cNvPicPr>
          <a:picLocks noChangeAspect="1"/>
        </xdr:cNvPicPr>
      </xdr:nvPicPr>
      <xdr:blipFill>
        <a:blip r:embed="rId1"/>
        <a:stretch>
          <a:fillRect/>
        </a:stretch>
      </xdr:blipFill>
      <xdr:spPr>
        <a:xfrm>
          <a:off x="3022600" y="42811700"/>
          <a:ext cx="132715" cy="171450"/>
        </a:xfrm>
        <a:prstGeom prst="rect">
          <a:avLst/>
        </a:prstGeom>
        <a:noFill/>
        <a:ln w="9525">
          <a:noFill/>
        </a:ln>
      </xdr:spPr>
    </xdr:pic>
    <xdr:clientData/>
  </xdr:twoCellAnchor>
  <xdr:twoCellAnchor editAs="oneCell">
    <xdr:from>
      <xdr:col>5</xdr:col>
      <xdr:colOff>609600</xdr:colOff>
      <xdr:row>54</xdr:row>
      <xdr:rowOff>0</xdr:rowOff>
    </xdr:from>
    <xdr:to>
      <xdr:col>5</xdr:col>
      <xdr:colOff>742315</xdr:colOff>
      <xdr:row>54</xdr:row>
      <xdr:rowOff>170815</xdr:rowOff>
    </xdr:to>
    <xdr:pic>
      <xdr:nvPicPr>
        <xdr:cNvPr id="39" name="图片 3335"/>
        <xdr:cNvPicPr>
          <a:picLocks noChangeAspect="1"/>
        </xdr:cNvPicPr>
      </xdr:nvPicPr>
      <xdr:blipFill>
        <a:blip r:embed="rId1"/>
        <a:stretch>
          <a:fillRect/>
        </a:stretch>
      </xdr:blipFill>
      <xdr:spPr>
        <a:xfrm>
          <a:off x="3022600" y="42811700"/>
          <a:ext cx="132715" cy="170815"/>
        </a:xfrm>
        <a:prstGeom prst="rect">
          <a:avLst/>
        </a:prstGeom>
        <a:noFill/>
        <a:ln w="9525">
          <a:noFill/>
        </a:ln>
      </xdr:spPr>
    </xdr:pic>
    <xdr:clientData/>
  </xdr:twoCellAnchor>
  <xdr:twoCellAnchor editAs="oneCell">
    <xdr:from>
      <xdr:col>5</xdr:col>
      <xdr:colOff>518795</xdr:colOff>
      <xdr:row>54</xdr:row>
      <xdr:rowOff>0</xdr:rowOff>
    </xdr:from>
    <xdr:to>
      <xdr:col>5</xdr:col>
      <xdr:colOff>685165</xdr:colOff>
      <xdr:row>54</xdr:row>
      <xdr:rowOff>171450</xdr:rowOff>
    </xdr:to>
    <xdr:pic>
      <xdr:nvPicPr>
        <xdr:cNvPr id="40" name="图片 3335"/>
        <xdr:cNvPicPr>
          <a:picLocks noChangeAspect="1"/>
        </xdr:cNvPicPr>
      </xdr:nvPicPr>
      <xdr:blipFill>
        <a:blip r:embed="rId1"/>
        <a:stretch>
          <a:fillRect/>
        </a:stretch>
      </xdr:blipFill>
      <xdr:spPr>
        <a:xfrm>
          <a:off x="2931795" y="42811700"/>
          <a:ext cx="166370" cy="171450"/>
        </a:xfrm>
        <a:prstGeom prst="rect">
          <a:avLst/>
        </a:prstGeom>
        <a:noFill/>
        <a:ln w="9525">
          <a:noFill/>
        </a:ln>
      </xdr:spPr>
    </xdr:pic>
    <xdr:clientData/>
  </xdr:twoCellAnchor>
  <xdr:twoCellAnchor editAs="oneCell">
    <xdr:from>
      <xdr:col>5</xdr:col>
      <xdr:colOff>609600</xdr:colOff>
      <xdr:row>54</xdr:row>
      <xdr:rowOff>0</xdr:rowOff>
    </xdr:from>
    <xdr:to>
      <xdr:col>5</xdr:col>
      <xdr:colOff>775970</xdr:colOff>
      <xdr:row>54</xdr:row>
      <xdr:rowOff>170815</xdr:rowOff>
    </xdr:to>
    <xdr:pic>
      <xdr:nvPicPr>
        <xdr:cNvPr id="41" name="图片 3335"/>
        <xdr:cNvPicPr>
          <a:picLocks noChangeAspect="1"/>
        </xdr:cNvPicPr>
      </xdr:nvPicPr>
      <xdr:blipFill>
        <a:blip r:embed="rId1"/>
        <a:stretch>
          <a:fillRect/>
        </a:stretch>
      </xdr:blipFill>
      <xdr:spPr>
        <a:xfrm>
          <a:off x="3022600" y="42811700"/>
          <a:ext cx="166370" cy="170815"/>
        </a:xfrm>
        <a:prstGeom prst="rect">
          <a:avLst/>
        </a:prstGeom>
        <a:noFill/>
        <a:ln w="9525">
          <a:noFill/>
        </a:ln>
      </xdr:spPr>
    </xdr:pic>
    <xdr:clientData/>
  </xdr:twoCellAnchor>
  <xdr:twoCellAnchor editAs="oneCell">
    <xdr:from>
      <xdr:col>17</xdr:col>
      <xdr:colOff>542290</xdr:colOff>
      <xdr:row>54</xdr:row>
      <xdr:rowOff>0</xdr:rowOff>
    </xdr:from>
    <xdr:to>
      <xdr:col>17</xdr:col>
      <xdr:colOff>762000</xdr:colOff>
      <xdr:row>54</xdr:row>
      <xdr:rowOff>172085</xdr:rowOff>
    </xdr:to>
    <xdr:pic>
      <xdr:nvPicPr>
        <xdr:cNvPr id="42" name="图片 3335"/>
        <xdr:cNvPicPr>
          <a:picLocks noChangeAspect="1"/>
        </xdr:cNvPicPr>
      </xdr:nvPicPr>
      <xdr:blipFill>
        <a:blip r:embed="rId1"/>
        <a:stretch>
          <a:fillRect/>
        </a:stretch>
      </xdr:blipFill>
      <xdr:spPr>
        <a:xfrm>
          <a:off x="18467070" y="42811700"/>
          <a:ext cx="219710" cy="172085"/>
        </a:xfrm>
        <a:prstGeom prst="rect">
          <a:avLst/>
        </a:prstGeom>
        <a:noFill/>
        <a:ln w="9525">
          <a:noFill/>
        </a:ln>
      </xdr:spPr>
    </xdr:pic>
    <xdr:clientData/>
  </xdr:twoCellAnchor>
  <xdr:twoCellAnchor editAs="oneCell">
    <xdr:from>
      <xdr:col>17</xdr:col>
      <xdr:colOff>8890</xdr:colOff>
      <xdr:row>54</xdr:row>
      <xdr:rowOff>0</xdr:rowOff>
    </xdr:from>
    <xdr:to>
      <xdr:col>17</xdr:col>
      <xdr:colOff>186055</xdr:colOff>
      <xdr:row>54</xdr:row>
      <xdr:rowOff>171450</xdr:rowOff>
    </xdr:to>
    <xdr:pic>
      <xdr:nvPicPr>
        <xdr:cNvPr id="43" name="图片 3335"/>
        <xdr:cNvPicPr>
          <a:picLocks noChangeAspect="1"/>
        </xdr:cNvPicPr>
      </xdr:nvPicPr>
      <xdr:blipFill>
        <a:blip r:embed="rId1"/>
        <a:stretch>
          <a:fillRect/>
        </a:stretch>
      </xdr:blipFill>
      <xdr:spPr>
        <a:xfrm>
          <a:off x="17933670" y="42811700"/>
          <a:ext cx="177165" cy="171450"/>
        </a:xfrm>
        <a:prstGeom prst="rect">
          <a:avLst/>
        </a:prstGeom>
        <a:noFill/>
        <a:ln w="9525">
          <a:noFill/>
        </a:ln>
      </xdr:spPr>
    </xdr:pic>
    <xdr:clientData/>
  </xdr:twoCellAnchor>
  <xdr:twoCellAnchor editAs="oneCell">
    <xdr:from>
      <xdr:col>5</xdr:col>
      <xdr:colOff>609600</xdr:colOff>
      <xdr:row>12</xdr:row>
      <xdr:rowOff>0</xdr:rowOff>
    </xdr:from>
    <xdr:to>
      <xdr:col>5</xdr:col>
      <xdr:colOff>742315</xdr:colOff>
      <xdr:row>12</xdr:row>
      <xdr:rowOff>171450</xdr:rowOff>
    </xdr:to>
    <xdr:pic>
      <xdr:nvPicPr>
        <xdr:cNvPr id="44" name="图片 3335"/>
        <xdr:cNvPicPr>
          <a:picLocks noChangeAspect="1"/>
        </xdr:cNvPicPr>
      </xdr:nvPicPr>
      <xdr:blipFill>
        <a:blip r:embed="rId1"/>
        <a:stretch>
          <a:fillRect/>
        </a:stretch>
      </xdr:blipFill>
      <xdr:spPr>
        <a:xfrm>
          <a:off x="3022600" y="6978650"/>
          <a:ext cx="132715" cy="171450"/>
        </a:xfrm>
        <a:prstGeom prst="rect">
          <a:avLst/>
        </a:prstGeom>
        <a:noFill/>
        <a:ln w="9525">
          <a:noFill/>
        </a:ln>
      </xdr:spPr>
    </xdr:pic>
    <xdr:clientData/>
  </xdr:twoCellAnchor>
  <xdr:twoCellAnchor editAs="oneCell">
    <xdr:from>
      <xdr:col>5</xdr:col>
      <xdr:colOff>609600</xdr:colOff>
      <xdr:row>12</xdr:row>
      <xdr:rowOff>0</xdr:rowOff>
    </xdr:from>
    <xdr:to>
      <xdr:col>5</xdr:col>
      <xdr:colOff>742315</xdr:colOff>
      <xdr:row>12</xdr:row>
      <xdr:rowOff>170815</xdr:rowOff>
    </xdr:to>
    <xdr:pic>
      <xdr:nvPicPr>
        <xdr:cNvPr id="45" name="图片 3335"/>
        <xdr:cNvPicPr>
          <a:picLocks noChangeAspect="1"/>
        </xdr:cNvPicPr>
      </xdr:nvPicPr>
      <xdr:blipFill>
        <a:blip r:embed="rId1"/>
        <a:stretch>
          <a:fillRect/>
        </a:stretch>
      </xdr:blipFill>
      <xdr:spPr>
        <a:xfrm>
          <a:off x="3022600" y="6978650"/>
          <a:ext cx="132715" cy="170815"/>
        </a:xfrm>
        <a:prstGeom prst="rect">
          <a:avLst/>
        </a:prstGeom>
        <a:noFill/>
        <a:ln w="9525">
          <a:noFill/>
        </a:ln>
      </xdr:spPr>
    </xdr:pic>
    <xdr:clientData/>
  </xdr:twoCellAnchor>
  <xdr:twoCellAnchor editAs="oneCell">
    <xdr:from>
      <xdr:col>5</xdr:col>
      <xdr:colOff>518795</xdr:colOff>
      <xdr:row>12</xdr:row>
      <xdr:rowOff>0</xdr:rowOff>
    </xdr:from>
    <xdr:to>
      <xdr:col>5</xdr:col>
      <xdr:colOff>685165</xdr:colOff>
      <xdr:row>12</xdr:row>
      <xdr:rowOff>171450</xdr:rowOff>
    </xdr:to>
    <xdr:pic>
      <xdr:nvPicPr>
        <xdr:cNvPr id="46" name="图片 3335"/>
        <xdr:cNvPicPr>
          <a:picLocks noChangeAspect="1"/>
        </xdr:cNvPicPr>
      </xdr:nvPicPr>
      <xdr:blipFill>
        <a:blip r:embed="rId1"/>
        <a:stretch>
          <a:fillRect/>
        </a:stretch>
      </xdr:blipFill>
      <xdr:spPr>
        <a:xfrm>
          <a:off x="2931795" y="6978650"/>
          <a:ext cx="166370" cy="171450"/>
        </a:xfrm>
        <a:prstGeom prst="rect">
          <a:avLst/>
        </a:prstGeom>
        <a:noFill/>
        <a:ln w="9525">
          <a:noFill/>
        </a:ln>
      </xdr:spPr>
    </xdr:pic>
    <xdr:clientData/>
  </xdr:twoCellAnchor>
  <xdr:twoCellAnchor editAs="oneCell">
    <xdr:from>
      <xdr:col>5</xdr:col>
      <xdr:colOff>609600</xdr:colOff>
      <xdr:row>12</xdr:row>
      <xdr:rowOff>0</xdr:rowOff>
    </xdr:from>
    <xdr:to>
      <xdr:col>5</xdr:col>
      <xdr:colOff>775970</xdr:colOff>
      <xdr:row>12</xdr:row>
      <xdr:rowOff>170815</xdr:rowOff>
    </xdr:to>
    <xdr:pic>
      <xdr:nvPicPr>
        <xdr:cNvPr id="47" name="图片 3335"/>
        <xdr:cNvPicPr>
          <a:picLocks noChangeAspect="1"/>
        </xdr:cNvPicPr>
      </xdr:nvPicPr>
      <xdr:blipFill>
        <a:blip r:embed="rId1"/>
        <a:stretch>
          <a:fillRect/>
        </a:stretch>
      </xdr:blipFill>
      <xdr:spPr>
        <a:xfrm>
          <a:off x="3022600" y="6978650"/>
          <a:ext cx="166370" cy="170815"/>
        </a:xfrm>
        <a:prstGeom prst="rect">
          <a:avLst/>
        </a:prstGeom>
        <a:noFill/>
        <a:ln w="9525">
          <a:noFill/>
        </a:ln>
      </xdr:spPr>
    </xdr:pic>
    <xdr:clientData/>
  </xdr:twoCellAnchor>
  <xdr:twoCellAnchor editAs="oneCell">
    <xdr:from>
      <xdr:col>17</xdr:col>
      <xdr:colOff>542290</xdr:colOff>
      <xdr:row>12</xdr:row>
      <xdr:rowOff>0</xdr:rowOff>
    </xdr:from>
    <xdr:to>
      <xdr:col>17</xdr:col>
      <xdr:colOff>762000</xdr:colOff>
      <xdr:row>12</xdr:row>
      <xdr:rowOff>172085</xdr:rowOff>
    </xdr:to>
    <xdr:pic>
      <xdr:nvPicPr>
        <xdr:cNvPr id="48" name="图片 3335"/>
        <xdr:cNvPicPr>
          <a:picLocks noChangeAspect="1"/>
        </xdr:cNvPicPr>
      </xdr:nvPicPr>
      <xdr:blipFill>
        <a:blip r:embed="rId1"/>
        <a:stretch>
          <a:fillRect/>
        </a:stretch>
      </xdr:blipFill>
      <xdr:spPr>
        <a:xfrm>
          <a:off x="18467070" y="6978650"/>
          <a:ext cx="219710" cy="172085"/>
        </a:xfrm>
        <a:prstGeom prst="rect">
          <a:avLst/>
        </a:prstGeom>
        <a:noFill/>
        <a:ln w="9525">
          <a:noFill/>
        </a:ln>
      </xdr:spPr>
    </xdr:pic>
    <xdr:clientData/>
  </xdr:twoCellAnchor>
  <xdr:twoCellAnchor editAs="oneCell">
    <xdr:from>
      <xdr:col>17</xdr:col>
      <xdr:colOff>8890</xdr:colOff>
      <xdr:row>12</xdr:row>
      <xdr:rowOff>0</xdr:rowOff>
    </xdr:from>
    <xdr:to>
      <xdr:col>17</xdr:col>
      <xdr:colOff>186055</xdr:colOff>
      <xdr:row>12</xdr:row>
      <xdr:rowOff>171450</xdr:rowOff>
    </xdr:to>
    <xdr:pic>
      <xdr:nvPicPr>
        <xdr:cNvPr id="49" name="图片 3335"/>
        <xdr:cNvPicPr>
          <a:picLocks noChangeAspect="1"/>
        </xdr:cNvPicPr>
      </xdr:nvPicPr>
      <xdr:blipFill>
        <a:blip r:embed="rId1"/>
        <a:stretch>
          <a:fillRect/>
        </a:stretch>
      </xdr:blipFill>
      <xdr:spPr>
        <a:xfrm>
          <a:off x="17933670" y="6978650"/>
          <a:ext cx="177165" cy="171450"/>
        </a:xfrm>
        <a:prstGeom prst="rect">
          <a:avLst/>
        </a:prstGeom>
        <a:noFill/>
        <a:ln w="9525">
          <a:noFill/>
        </a:ln>
      </xdr:spPr>
    </xdr:pic>
    <xdr:clientData/>
  </xdr:twoCellAnchor>
  <xdr:twoCellAnchor editAs="oneCell">
    <xdr:from>
      <xdr:col>17</xdr:col>
      <xdr:colOff>8890</xdr:colOff>
      <xdr:row>15</xdr:row>
      <xdr:rowOff>0</xdr:rowOff>
    </xdr:from>
    <xdr:to>
      <xdr:col>17</xdr:col>
      <xdr:colOff>186055</xdr:colOff>
      <xdr:row>15</xdr:row>
      <xdr:rowOff>171450</xdr:rowOff>
    </xdr:to>
    <xdr:pic>
      <xdr:nvPicPr>
        <xdr:cNvPr id="52" name="图片 3335"/>
        <xdr:cNvPicPr>
          <a:picLocks noChangeAspect="1"/>
        </xdr:cNvPicPr>
      </xdr:nvPicPr>
      <xdr:blipFill>
        <a:blip r:embed="rId1"/>
        <a:stretch>
          <a:fillRect/>
        </a:stretch>
      </xdr:blipFill>
      <xdr:spPr>
        <a:xfrm>
          <a:off x="17933670" y="9550400"/>
          <a:ext cx="177165" cy="171450"/>
        </a:xfrm>
        <a:prstGeom prst="rect">
          <a:avLst/>
        </a:prstGeom>
        <a:noFill/>
        <a:ln w="9525">
          <a:noFill/>
        </a:ln>
      </xdr:spPr>
    </xdr:pic>
    <xdr:clientData/>
  </xdr:twoCellAnchor>
  <xdr:twoCellAnchor editAs="oneCell">
    <xdr:from>
      <xdr:col>5</xdr:col>
      <xdr:colOff>609600</xdr:colOff>
      <xdr:row>15</xdr:row>
      <xdr:rowOff>0</xdr:rowOff>
    </xdr:from>
    <xdr:to>
      <xdr:col>5</xdr:col>
      <xdr:colOff>742315</xdr:colOff>
      <xdr:row>15</xdr:row>
      <xdr:rowOff>171450</xdr:rowOff>
    </xdr:to>
    <xdr:pic>
      <xdr:nvPicPr>
        <xdr:cNvPr id="53" name="图片 3335"/>
        <xdr:cNvPicPr>
          <a:picLocks noChangeAspect="1"/>
        </xdr:cNvPicPr>
      </xdr:nvPicPr>
      <xdr:blipFill>
        <a:blip r:embed="rId1"/>
        <a:stretch>
          <a:fillRect/>
        </a:stretch>
      </xdr:blipFill>
      <xdr:spPr>
        <a:xfrm>
          <a:off x="3022600" y="9550400"/>
          <a:ext cx="132715" cy="171450"/>
        </a:xfrm>
        <a:prstGeom prst="rect">
          <a:avLst/>
        </a:prstGeom>
        <a:noFill/>
        <a:ln w="9525">
          <a:noFill/>
        </a:ln>
      </xdr:spPr>
    </xdr:pic>
    <xdr:clientData/>
  </xdr:twoCellAnchor>
  <xdr:twoCellAnchor editAs="oneCell">
    <xdr:from>
      <xdr:col>5</xdr:col>
      <xdr:colOff>609600</xdr:colOff>
      <xdr:row>15</xdr:row>
      <xdr:rowOff>0</xdr:rowOff>
    </xdr:from>
    <xdr:to>
      <xdr:col>5</xdr:col>
      <xdr:colOff>742315</xdr:colOff>
      <xdr:row>15</xdr:row>
      <xdr:rowOff>170815</xdr:rowOff>
    </xdr:to>
    <xdr:pic>
      <xdr:nvPicPr>
        <xdr:cNvPr id="54" name="图片 3335"/>
        <xdr:cNvPicPr>
          <a:picLocks noChangeAspect="1"/>
        </xdr:cNvPicPr>
      </xdr:nvPicPr>
      <xdr:blipFill>
        <a:blip r:embed="rId1"/>
        <a:stretch>
          <a:fillRect/>
        </a:stretch>
      </xdr:blipFill>
      <xdr:spPr>
        <a:xfrm>
          <a:off x="3022600" y="9550400"/>
          <a:ext cx="132715" cy="170815"/>
        </a:xfrm>
        <a:prstGeom prst="rect">
          <a:avLst/>
        </a:prstGeom>
        <a:noFill/>
        <a:ln w="9525">
          <a:noFill/>
        </a:ln>
      </xdr:spPr>
    </xdr:pic>
    <xdr:clientData/>
  </xdr:twoCellAnchor>
  <xdr:twoCellAnchor editAs="oneCell">
    <xdr:from>
      <xdr:col>5</xdr:col>
      <xdr:colOff>518795</xdr:colOff>
      <xdr:row>15</xdr:row>
      <xdr:rowOff>0</xdr:rowOff>
    </xdr:from>
    <xdr:to>
      <xdr:col>5</xdr:col>
      <xdr:colOff>685165</xdr:colOff>
      <xdr:row>15</xdr:row>
      <xdr:rowOff>171450</xdr:rowOff>
    </xdr:to>
    <xdr:pic>
      <xdr:nvPicPr>
        <xdr:cNvPr id="55" name="图片 3335"/>
        <xdr:cNvPicPr>
          <a:picLocks noChangeAspect="1"/>
        </xdr:cNvPicPr>
      </xdr:nvPicPr>
      <xdr:blipFill>
        <a:blip r:embed="rId1"/>
        <a:stretch>
          <a:fillRect/>
        </a:stretch>
      </xdr:blipFill>
      <xdr:spPr>
        <a:xfrm>
          <a:off x="2931795" y="9550400"/>
          <a:ext cx="166370" cy="171450"/>
        </a:xfrm>
        <a:prstGeom prst="rect">
          <a:avLst/>
        </a:prstGeom>
        <a:noFill/>
        <a:ln w="9525">
          <a:noFill/>
        </a:ln>
      </xdr:spPr>
    </xdr:pic>
    <xdr:clientData/>
  </xdr:twoCellAnchor>
  <xdr:twoCellAnchor editAs="oneCell">
    <xdr:from>
      <xdr:col>5</xdr:col>
      <xdr:colOff>609600</xdr:colOff>
      <xdr:row>15</xdr:row>
      <xdr:rowOff>0</xdr:rowOff>
    </xdr:from>
    <xdr:to>
      <xdr:col>5</xdr:col>
      <xdr:colOff>775970</xdr:colOff>
      <xdr:row>15</xdr:row>
      <xdr:rowOff>170815</xdr:rowOff>
    </xdr:to>
    <xdr:pic>
      <xdr:nvPicPr>
        <xdr:cNvPr id="56" name="图片 3335"/>
        <xdr:cNvPicPr>
          <a:picLocks noChangeAspect="1"/>
        </xdr:cNvPicPr>
      </xdr:nvPicPr>
      <xdr:blipFill>
        <a:blip r:embed="rId1"/>
        <a:stretch>
          <a:fillRect/>
        </a:stretch>
      </xdr:blipFill>
      <xdr:spPr>
        <a:xfrm>
          <a:off x="3022600" y="9550400"/>
          <a:ext cx="166370" cy="170815"/>
        </a:xfrm>
        <a:prstGeom prst="rect">
          <a:avLst/>
        </a:prstGeom>
        <a:noFill/>
        <a:ln w="9525">
          <a:noFill/>
        </a:ln>
      </xdr:spPr>
    </xdr:pic>
    <xdr:clientData/>
  </xdr:twoCellAnchor>
  <xdr:twoCellAnchor editAs="oneCell">
    <xdr:from>
      <xdr:col>17</xdr:col>
      <xdr:colOff>542290</xdr:colOff>
      <xdr:row>15</xdr:row>
      <xdr:rowOff>0</xdr:rowOff>
    </xdr:from>
    <xdr:to>
      <xdr:col>17</xdr:col>
      <xdr:colOff>762000</xdr:colOff>
      <xdr:row>15</xdr:row>
      <xdr:rowOff>172085</xdr:rowOff>
    </xdr:to>
    <xdr:pic>
      <xdr:nvPicPr>
        <xdr:cNvPr id="57" name="图片 3335"/>
        <xdr:cNvPicPr>
          <a:picLocks noChangeAspect="1"/>
        </xdr:cNvPicPr>
      </xdr:nvPicPr>
      <xdr:blipFill>
        <a:blip r:embed="rId1"/>
        <a:stretch>
          <a:fillRect/>
        </a:stretch>
      </xdr:blipFill>
      <xdr:spPr>
        <a:xfrm>
          <a:off x="18467070" y="9550400"/>
          <a:ext cx="219710" cy="172085"/>
        </a:xfrm>
        <a:prstGeom prst="rect">
          <a:avLst/>
        </a:prstGeom>
        <a:noFill/>
        <a:ln w="9525">
          <a:noFill/>
        </a:ln>
      </xdr:spPr>
    </xdr:pic>
    <xdr:clientData/>
  </xdr:twoCellAnchor>
  <xdr:twoCellAnchor editAs="oneCell">
    <xdr:from>
      <xdr:col>5</xdr:col>
      <xdr:colOff>609600</xdr:colOff>
      <xdr:row>15</xdr:row>
      <xdr:rowOff>0</xdr:rowOff>
    </xdr:from>
    <xdr:to>
      <xdr:col>5</xdr:col>
      <xdr:colOff>776605</xdr:colOff>
      <xdr:row>15</xdr:row>
      <xdr:rowOff>171450</xdr:rowOff>
    </xdr:to>
    <xdr:pic>
      <xdr:nvPicPr>
        <xdr:cNvPr id="58" name="图片 3335"/>
        <xdr:cNvPicPr>
          <a:picLocks noChangeAspect="1"/>
        </xdr:cNvPicPr>
      </xdr:nvPicPr>
      <xdr:blipFill>
        <a:blip r:embed="rId1"/>
        <a:stretch>
          <a:fillRect/>
        </a:stretch>
      </xdr:blipFill>
      <xdr:spPr>
        <a:xfrm>
          <a:off x="3022600" y="9550400"/>
          <a:ext cx="167005" cy="171450"/>
        </a:xfrm>
        <a:prstGeom prst="rect">
          <a:avLst/>
        </a:prstGeom>
        <a:noFill/>
        <a:ln w="9525">
          <a:noFill/>
        </a:ln>
      </xdr:spPr>
    </xdr:pic>
    <xdr:clientData/>
  </xdr:twoCellAnchor>
  <xdr:twoCellAnchor editAs="oneCell">
    <xdr:from>
      <xdr:col>5</xdr:col>
      <xdr:colOff>609600</xdr:colOff>
      <xdr:row>15</xdr:row>
      <xdr:rowOff>0</xdr:rowOff>
    </xdr:from>
    <xdr:to>
      <xdr:col>5</xdr:col>
      <xdr:colOff>821055</xdr:colOff>
      <xdr:row>15</xdr:row>
      <xdr:rowOff>171450</xdr:rowOff>
    </xdr:to>
    <xdr:pic>
      <xdr:nvPicPr>
        <xdr:cNvPr id="59" name="图片 3335"/>
        <xdr:cNvPicPr>
          <a:picLocks noChangeAspect="1"/>
        </xdr:cNvPicPr>
      </xdr:nvPicPr>
      <xdr:blipFill>
        <a:blip r:embed="rId1"/>
        <a:stretch>
          <a:fillRect/>
        </a:stretch>
      </xdr:blipFill>
      <xdr:spPr>
        <a:xfrm>
          <a:off x="3022600" y="9550400"/>
          <a:ext cx="211455" cy="171450"/>
        </a:xfrm>
        <a:prstGeom prst="rect">
          <a:avLst/>
        </a:prstGeom>
        <a:noFill/>
        <a:ln w="9525">
          <a:noFill/>
        </a:ln>
      </xdr:spPr>
    </xdr:pic>
    <xdr:clientData/>
  </xdr:twoCellAnchor>
  <xdr:twoCellAnchor editAs="oneCell">
    <xdr:from>
      <xdr:col>5</xdr:col>
      <xdr:colOff>609600</xdr:colOff>
      <xdr:row>15</xdr:row>
      <xdr:rowOff>0</xdr:rowOff>
    </xdr:from>
    <xdr:to>
      <xdr:col>5</xdr:col>
      <xdr:colOff>819150</xdr:colOff>
      <xdr:row>15</xdr:row>
      <xdr:rowOff>171450</xdr:rowOff>
    </xdr:to>
    <xdr:pic>
      <xdr:nvPicPr>
        <xdr:cNvPr id="60" name="图片 3335"/>
        <xdr:cNvPicPr>
          <a:picLocks noChangeAspect="1"/>
        </xdr:cNvPicPr>
      </xdr:nvPicPr>
      <xdr:blipFill>
        <a:blip r:embed="rId1"/>
        <a:stretch>
          <a:fillRect/>
        </a:stretch>
      </xdr:blipFill>
      <xdr:spPr>
        <a:xfrm>
          <a:off x="3022600" y="9550400"/>
          <a:ext cx="209550" cy="171450"/>
        </a:xfrm>
        <a:prstGeom prst="rect">
          <a:avLst/>
        </a:prstGeom>
        <a:noFill/>
        <a:ln w="9525">
          <a:noFill/>
        </a:ln>
      </xdr:spPr>
    </xdr:pic>
    <xdr:clientData/>
  </xdr:twoCellAnchor>
  <xdr:twoCellAnchor editAs="oneCell">
    <xdr:from>
      <xdr:col>5</xdr:col>
      <xdr:colOff>609600</xdr:colOff>
      <xdr:row>15</xdr:row>
      <xdr:rowOff>0</xdr:rowOff>
    </xdr:from>
    <xdr:to>
      <xdr:col>5</xdr:col>
      <xdr:colOff>895985</xdr:colOff>
      <xdr:row>15</xdr:row>
      <xdr:rowOff>171450</xdr:rowOff>
    </xdr:to>
    <xdr:pic>
      <xdr:nvPicPr>
        <xdr:cNvPr id="61" name="图片 3335"/>
        <xdr:cNvPicPr>
          <a:picLocks noChangeAspect="1"/>
        </xdr:cNvPicPr>
      </xdr:nvPicPr>
      <xdr:blipFill>
        <a:blip r:embed="rId1"/>
        <a:stretch>
          <a:fillRect/>
        </a:stretch>
      </xdr:blipFill>
      <xdr:spPr>
        <a:xfrm>
          <a:off x="3022600" y="9550400"/>
          <a:ext cx="286385" cy="17145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03974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03974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03974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03974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03974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03974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03974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03974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03974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03974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294894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03974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3420725"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2887325"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2887325"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3420725"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2887325"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2887325"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3420725"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3420725"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3420725"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039745"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039745"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039745"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039745" y="0"/>
          <a:ext cx="286385" cy="171450"/>
        </a:xfrm>
        <a:prstGeom prst="rect">
          <a:avLst/>
        </a:prstGeom>
        <a:noFill/>
        <a:ln w="9525">
          <a:noFill/>
        </a:ln>
      </xdr:spPr>
    </xdr:pic>
    <xdr:clientData/>
  </xdr:twoCellAnchor>
  <xdr:twoCellAnchor editAs="oneCell">
    <xdr:from>
      <xdr:col>17</xdr:col>
      <xdr:colOff>542290</xdr:colOff>
      <xdr:row>19</xdr:row>
      <xdr:rowOff>0</xdr:rowOff>
    </xdr:from>
    <xdr:to>
      <xdr:col>18</xdr:col>
      <xdr:colOff>152400</xdr:colOff>
      <xdr:row>20</xdr:row>
      <xdr:rowOff>172085</xdr:rowOff>
    </xdr:to>
    <xdr:pic>
      <xdr:nvPicPr>
        <xdr:cNvPr id="32" name="图片 3335"/>
        <xdr:cNvPicPr>
          <a:picLocks noChangeAspect="1"/>
        </xdr:cNvPicPr>
      </xdr:nvPicPr>
      <xdr:blipFill>
        <a:blip r:embed="rId1"/>
        <a:stretch>
          <a:fillRect/>
        </a:stretch>
      </xdr:blipFill>
      <xdr:spPr>
        <a:xfrm>
          <a:off x="13420725" y="4781550"/>
          <a:ext cx="287655" cy="172085"/>
        </a:xfrm>
        <a:prstGeom prst="rect">
          <a:avLst/>
        </a:prstGeom>
        <a:noFill/>
        <a:ln w="9525">
          <a:noFill/>
        </a:ln>
      </xdr:spPr>
    </xdr:pic>
    <xdr:clientData/>
  </xdr:twoCellAnchor>
  <xdr:twoCellAnchor editAs="oneCell">
    <xdr:from>
      <xdr:col>17</xdr:col>
      <xdr:colOff>8890</xdr:colOff>
      <xdr:row>19</xdr:row>
      <xdr:rowOff>0</xdr:rowOff>
    </xdr:from>
    <xdr:to>
      <xdr:col>17</xdr:col>
      <xdr:colOff>186055</xdr:colOff>
      <xdr:row>20</xdr:row>
      <xdr:rowOff>171450</xdr:rowOff>
    </xdr:to>
    <xdr:pic>
      <xdr:nvPicPr>
        <xdr:cNvPr id="33" name="图片 3335"/>
        <xdr:cNvPicPr>
          <a:picLocks noChangeAspect="1"/>
        </xdr:cNvPicPr>
      </xdr:nvPicPr>
      <xdr:blipFill>
        <a:blip r:embed="rId1"/>
        <a:stretch>
          <a:fillRect/>
        </a:stretch>
      </xdr:blipFill>
      <xdr:spPr>
        <a:xfrm>
          <a:off x="12887325" y="4781550"/>
          <a:ext cx="177165" cy="171450"/>
        </a:xfrm>
        <a:prstGeom prst="rect">
          <a:avLst/>
        </a:prstGeom>
        <a:noFill/>
        <a:ln w="9525">
          <a:noFill/>
        </a:ln>
      </xdr:spPr>
    </xdr:pic>
    <xdr:clientData/>
  </xdr:twoCellAnchor>
  <xdr:twoCellAnchor editAs="oneCell">
    <xdr:from>
      <xdr:col>5</xdr:col>
      <xdr:colOff>609600</xdr:colOff>
      <xdr:row>8</xdr:row>
      <xdr:rowOff>0</xdr:rowOff>
    </xdr:from>
    <xdr:to>
      <xdr:col>5</xdr:col>
      <xdr:colOff>742315</xdr:colOff>
      <xdr:row>8</xdr:row>
      <xdr:rowOff>171450</xdr:rowOff>
    </xdr:to>
    <xdr:pic>
      <xdr:nvPicPr>
        <xdr:cNvPr id="38" name="图片 3335"/>
        <xdr:cNvPicPr>
          <a:picLocks noChangeAspect="1"/>
        </xdr:cNvPicPr>
      </xdr:nvPicPr>
      <xdr:blipFill>
        <a:blip r:embed="rId1"/>
        <a:stretch>
          <a:fillRect/>
        </a:stretch>
      </xdr:blipFill>
      <xdr:spPr>
        <a:xfrm>
          <a:off x="3039745" y="1009650"/>
          <a:ext cx="132715" cy="171450"/>
        </a:xfrm>
        <a:prstGeom prst="rect">
          <a:avLst/>
        </a:prstGeom>
        <a:noFill/>
        <a:ln w="9525">
          <a:noFill/>
        </a:ln>
      </xdr:spPr>
    </xdr:pic>
    <xdr:clientData/>
  </xdr:twoCellAnchor>
  <xdr:twoCellAnchor editAs="oneCell">
    <xdr:from>
      <xdr:col>5</xdr:col>
      <xdr:colOff>609600</xdr:colOff>
      <xdr:row>8</xdr:row>
      <xdr:rowOff>0</xdr:rowOff>
    </xdr:from>
    <xdr:to>
      <xdr:col>5</xdr:col>
      <xdr:colOff>742315</xdr:colOff>
      <xdr:row>8</xdr:row>
      <xdr:rowOff>170815</xdr:rowOff>
    </xdr:to>
    <xdr:pic>
      <xdr:nvPicPr>
        <xdr:cNvPr id="39" name="图片 3335"/>
        <xdr:cNvPicPr>
          <a:picLocks noChangeAspect="1"/>
        </xdr:cNvPicPr>
      </xdr:nvPicPr>
      <xdr:blipFill>
        <a:blip r:embed="rId1"/>
        <a:stretch>
          <a:fillRect/>
        </a:stretch>
      </xdr:blipFill>
      <xdr:spPr>
        <a:xfrm>
          <a:off x="3039745" y="1009650"/>
          <a:ext cx="132715" cy="170815"/>
        </a:xfrm>
        <a:prstGeom prst="rect">
          <a:avLst/>
        </a:prstGeom>
        <a:noFill/>
        <a:ln w="9525">
          <a:noFill/>
        </a:ln>
      </xdr:spPr>
    </xdr:pic>
    <xdr:clientData/>
  </xdr:twoCellAnchor>
  <xdr:twoCellAnchor editAs="oneCell">
    <xdr:from>
      <xdr:col>5</xdr:col>
      <xdr:colOff>518795</xdr:colOff>
      <xdr:row>8</xdr:row>
      <xdr:rowOff>0</xdr:rowOff>
    </xdr:from>
    <xdr:to>
      <xdr:col>5</xdr:col>
      <xdr:colOff>685165</xdr:colOff>
      <xdr:row>8</xdr:row>
      <xdr:rowOff>171450</xdr:rowOff>
    </xdr:to>
    <xdr:pic>
      <xdr:nvPicPr>
        <xdr:cNvPr id="40" name="图片 3335"/>
        <xdr:cNvPicPr>
          <a:picLocks noChangeAspect="1"/>
        </xdr:cNvPicPr>
      </xdr:nvPicPr>
      <xdr:blipFill>
        <a:blip r:embed="rId1"/>
        <a:stretch>
          <a:fillRect/>
        </a:stretch>
      </xdr:blipFill>
      <xdr:spPr>
        <a:xfrm>
          <a:off x="2948940" y="1009650"/>
          <a:ext cx="166370" cy="171450"/>
        </a:xfrm>
        <a:prstGeom prst="rect">
          <a:avLst/>
        </a:prstGeom>
        <a:noFill/>
        <a:ln w="9525">
          <a:noFill/>
        </a:ln>
      </xdr:spPr>
    </xdr:pic>
    <xdr:clientData/>
  </xdr:twoCellAnchor>
  <xdr:twoCellAnchor editAs="oneCell">
    <xdr:from>
      <xdr:col>5</xdr:col>
      <xdr:colOff>609600</xdr:colOff>
      <xdr:row>8</xdr:row>
      <xdr:rowOff>0</xdr:rowOff>
    </xdr:from>
    <xdr:to>
      <xdr:col>5</xdr:col>
      <xdr:colOff>775970</xdr:colOff>
      <xdr:row>8</xdr:row>
      <xdr:rowOff>170815</xdr:rowOff>
    </xdr:to>
    <xdr:pic>
      <xdr:nvPicPr>
        <xdr:cNvPr id="41" name="图片 3335"/>
        <xdr:cNvPicPr>
          <a:picLocks noChangeAspect="1"/>
        </xdr:cNvPicPr>
      </xdr:nvPicPr>
      <xdr:blipFill>
        <a:blip r:embed="rId1"/>
        <a:stretch>
          <a:fillRect/>
        </a:stretch>
      </xdr:blipFill>
      <xdr:spPr>
        <a:xfrm>
          <a:off x="3039745" y="1009650"/>
          <a:ext cx="166370" cy="170815"/>
        </a:xfrm>
        <a:prstGeom prst="rect">
          <a:avLst/>
        </a:prstGeom>
        <a:noFill/>
        <a:ln w="9525">
          <a:noFill/>
        </a:ln>
      </xdr:spPr>
    </xdr:pic>
    <xdr:clientData/>
  </xdr:twoCellAnchor>
  <xdr:twoCellAnchor editAs="oneCell">
    <xdr:from>
      <xdr:col>5</xdr:col>
      <xdr:colOff>609600</xdr:colOff>
      <xdr:row>59</xdr:row>
      <xdr:rowOff>0</xdr:rowOff>
    </xdr:from>
    <xdr:to>
      <xdr:col>5</xdr:col>
      <xdr:colOff>776605</xdr:colOff>
      <xdr:row>64</xdr:row>
      <xdr:rowOff>0</xdr:rowOff>
    </xdr:to>
    <xdr:pic>
      <xdr:nvPicPr>
        <xdr:cNvPr id="48" name="图片 3335"/>
        <xdr:cNvPicPr>
          <a:picLocks noChangeAspect="1"/>
        </xdr:cNvPicPr>
      </xdr:nvPicPr>
      <xdr:blipFill>
        <a:blip r:embed="rId1"/>
        <a:stretch>
          <a:fillRect/>
        </a:stretch>
      </xdr:blipFill>
      <xdr:spPr>
        <a:xfrm>
          <a:off x="3039745" y="22955250"/>
          <a:ext cx="167005" cy="171450"/>
        </a:xfrm>
        <a:prstGeom prst="rect">
          <a:avLst/>
        </a:prstGeom>
        <a:noFill/>
        <a:ln w="9525">
          <a:noFill/>
        </a:ln>
      </xdr:spPr>
    </xdr:pic>
    <xdr:clientData/>
  </xdr:twoCellAnchor>
  <xdr:twoCellAnchor editAs="oneCell">
    <xdr:from>
      <xdr:col>5</xdr:col>
      <xdr:colOff>609600</xdr:colOff>
      <xdr:row>59</xdr:row>
      <xdr:rowOff>0</xdr:rowOff>
    </xdr:from>
    <xdr:to>
      <xdr:col>5</xdr:col>
      <xdr:colOff>821055</xdr:colOff>
      <xdr:row>64</xdr:row>
      <xdr:rowOff>0</xdr:rowOff>
    </xdr:to>
    <xdr:pic>
      <xdr:nvPicPr>
        <xdr:cNvPr id="49" name="图片 3335"/>
        <xdr:cNvPicPr>
          <a:picLocks noChangeAspect="1"/>
        </xdr:cNvPicPr>
      </xdr:nvPicPr>
      <xdr:blipFill>
        <a:blip r:embed="rId1"/>
        <a:stretch>
          <a:fillRect/>
        </a:stretch>
      </xdr:blipFill>
      <xdr:spPr>
        <a:xfrm>
          <a:off x="3039745" y="22955250"/>
          <a:ext cx="211455" cy="171450"/>
        </a:xfrm>
        <a:prstGeom prst="rect">
          <a:avLst/>
        </a:prstGeom>
        <a:noFill/>
        <a:ln w="9525">
          <a:noFill/>
        </a:ln>
      </xdr:spPr>
    </xdr:pic>
    <xdr:clientData/>
  </xdr:twoCellAnchor>
  <xdr:twoCellAnchor editAs="oneCell">
    <xdr:from>
      <xdr:col>5</xdr:col>
      <xdr:colOff>609600</xdr:colOff>
      <xdr:row>59</xdr:row>
      <xdr:rowOff>0</xdr:rowOff>
    </xdr:from>
    <xdr:to>
      <xdr:col>5</xdr:col>
      <xdr:colOff>819150</xdr:colOff>
      <xdr:row>64</xdr:row>
      <xdr:rowOff>0</xdr:rowOff>
    </xdr:to>
    <xdr:pic>
      <xdr:nvPicPr>
        <xdr:cNvPr id="50" name="图片 3335"/>
        <xdr:cNvPicPr>
          <a:picLocks noChangeAspect="1"/>
        </xdr:cNvPicPr>
      </xdr:nvPicPr>
      <xdr:blipFill>
        <a:blip r:embed="rId1"/>
        <a:stretch>
          <a:fillRect/>
        </a:stretch>
      </xdr:blipFill>
      <xdr:spPr>
        <a:xfrm>
          <a:off x="3039745" y="22955250"/>
          <a:ext cx="209550" cy="171450"/>
        </a:xfrm>
        <a:prstGeom prst="rect">
          <a:avLst/>
        </a:prstGeom>
        <a:noFill/>
        <a:ln w="9525">
          <a:noFill/>
        </a:ln>
      </xdr:spPr>
    </xdr:pic>
    <xdr:clientData/>
  </xdr:twoCellAnchor>
  <xdr:twoCellAnchor editAs="oneCell">
    <xdr:from>
      <xdr:col>5</xdr:col>
      <xdr:colOff>609600</xdr:colOff>
      <xdr:row>59</xdr:row>
      <xdr:rowOff>0</xdr:rowOff>
    </xdr:from>
    <xdr:to>
      <xdr:col>5</xdr:col>
      <xdr:colOff>895985</xdr:colOff>
      <xdr:row>64</xdr:row>
      <xdr:rowOff>0</xdr:rowOff>
    </xdr:to>
    <xdr:pic>
      <xdr:nvPicPr>
        <xdr:cNvPr id="51" name="图片 3335"/>
        <xdr:cNvPicPr>
          <a:picLocks noChangeAspect="1"/>
        </xdr:cNvPicPr>
      </xdr:nvPicPr>
      <xdr:blipFill>
        <a:blip r:embed="rId1"/>
        <a:stretch>
          <a:fillRect/>
        </a:stretch>
      </xdr:blipFill>
      <xdr:spPr>
        <a:xfrm>
          <a:off x="3039745" y="22955250"/>
          <a:ext cx="286385" cy="171450"/>
        </a:xfrm>
        <a:prstGeom prst="rect">
          <a:avLst/>
        </a:prstGeom>
        <a:noFill/>
        <a:ln w="9525">
          <a:noFill/>
        </a:ln>
      </xdr:spPr>
    </xdr:pic>
    <xdr:clientData/>
  </xdr:twoCellAnchor>
  <xdr:twoCellAnchor editAs="oneCell">
    <xdr:from>
      <xdr:col>17</xdr:col>
      <xdr:colOff>542290</xdr:colOff>
      <xdr:row>4</xdr:row>
      <xdr:rowOff>0</xdr:rowOff>
    </xdr:from>
    <xdr:to>
      <xdr:col>18</xdr:col>
      <xdr:colOff>152400</xdr:colOff>
      <xdr:row>8</xdr:row>
      <xdr:rowOff>172085</xdr:rowOff>
    </xdr:to>
    <xdr:pic>
      <xdr:nvPicPr>
        <xdr:cNvPr id="58" name="图片 3335"/>
        <xdr:cNvPicPr>
          <a:picLocks noChangeAspect="1"/>
        </xdr:cNvPicPr>
      </xdr:nvPicPr>
      <xdr:blipFill>
        <a:blip r:embed="rId1"/>
        <a:stretch>
          <a:fillRect/>
        </a:stretch>
      </xdr:blipFill>
      <xdr:spPr>
        <a:xfrm>
          <a:off x="13420725" y="1009650"/>
          <a:ext cx="287655" cy="172085"/>
        </a:xfrm>
        <a:prstGeom prst="rect">
          <a:avLst/>
        </a:prstGeom>
        <a:noFill/>
        <a:ln w="9525">
          <a:noFill/>
        </a:ln>
      </xdr:spPr>
    </xdr:pic>
    <xdr:clientData/>
  </xdr:twoCellAnchor>
  <xdr:twoCellAnchor editAs="oneCell">
    <xdr:from>
      <xdr:col>17</xdr:col>
      <xdr:colOff>8890</xdr:colOff>
      <xdr:row>4</xdr:row>
      <xdr:rowOff>0</xdr:rowOff>
    </xdr:from>
    <xdr:to>
      <xdr:col>17</xdr:col>
      <xdr:colOff>186055</xdr:colOff>
      <xdr:row>8</xdr:row>
      <xdr:rowOff>171450</xdr:rowOff>
    </xdr:to>
    <xdr:pic>
      <xdr:nvPicPr>
        <xdr:cNvPr id="59" name="图片 3335"/>
        <xdr:cNvPicPr>
          <a:picLocks noChangeAspect="1"/>
        </xdr:cNvPicPr>
      </xdr:nvPicPr>
      <xdr:blipFill>
        <a:blip r:embed="rId1"/>
        <a:stretch>
          <a:fillRect/>
        </a:stretch>
      </xdr:blipFill>
      <xdr:spPr>
        <a:xfrm>
          <a:off x="12887325" y="1009650"/>
          <a:ext cx="17716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144145</xdr:colOff>
      <xdr:row>0</xdr:row>
      <xdr:rowOff>171450</xdr:rowOff>
    </xdr:to>
    <xdr:pic>
      <xdr:nvPicPr>
        <xdr:cNvPr id="60" name="图片 3335"/>
        <xdr:cNvPicPr>
          <a:picLocks noChangeAspect="1"/>
        </xdr:cNvPicPr>
      </xdr:nvPicPr>
      <xdr:blipFill>
        <a:blip r:embed="rId1"/>
        <a:stretch>
          <a:fillRect/>
        </a:stretch>
      </xdr:blipFill>
      <xdr:spPr>
        <a:xfrm>
          <a:off x="609600" y="0"/>
          <a:ext cx="23749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188595</xdr:colOff>
      <xdr:row>0</xdr:row>
      <xdr:rowOff>171450</xdr:rowOff>
    </xdr:to>
    <xdr:pic>
      <xdr:nvPicPr>
        <xdr:cNvPr id="61" name="图片 3335"/>
        <xdr:cNvPicPr>
          <a:picLocks noChangeAspect="1"/>
        </xdr:cNvPicPr>
      </xdr:nvPicPr>
      <xdr:blipFill>
        <a:blip r:embed="rId1"/>
        <a:stretch>
          <a:fillRect/>
        </a:stretch>
      </xdr:blipFill>
      <xdr:spPr>
        <a:xfrm>
          <a:off x="609600" y="0"/>
          <a:ext cx="28194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186690</xdr:colOff>
      <xdr:row>0</xdr:row>
      <xdr:rowOff>171450</xdr:rowOff>
    </xdr:to>
    <xdr:pic>
      <xdr:nvPicPr>
        <xdr:cNvPr id="62" name="图片 3335"/>
        <xdr:cNvPicPr>
          <a:picLocks noChangeAspect="1"/>
        </xdr:cNvPicPr>
      </xdr:nvPicPr>
      <xdr:blipFill>
        <a:blip r:embed="rId1"/>
        <a:stretch>
          <a:fillRect/>
        </a:stretch>
      </xdr:blipFill>
      <xdr:spPr>
        <a:xfrm>
          <a:off x="609600" y="0"/>
          <a:ext cx="280035" cy="171450"/>
        </a:xfrm>
        <a:prstGeom prst="rect">
          <a:avLst/>
        </a:prstGeom>
        <a:noFill/>
        <a:ln w="9525">
          <a:noFill/>
        </a:ln>
      </xdr:spPr>
    </xdr:pic>
    <xdr:clientData/>
  </xdr:twoCellAnchor>
  <xdr:twoCellAnchor editAs="oneCell">
    <xdr:from>
      <xdr:col>1</xdr:col>
      <xdr:colOff>609600</xdr:colOff>
      <xdr:row>0</xdr:row>
      <xdr:rowOff>0</xdr:rowOff>
    </xdr:from>
    <xdr:to>
      <xdr:col>2</xdr:col>
      <xdr:colOff>263525</xdr:colOff>
      <xdr:row>0</xdr:row>
      <xdr:rowOff>171450</xdr:rowOff>
    </xdr:to>
    <xdr:pic>
      <xdr:nvPicPr>
        <xdr:cNvPr id="63" name="图片 3335"/>
        <xdr:cNvPicPr>
          <a:picLocks noChangeAspect="1"/>
        </xdr:cNvPicPr>
      </xdr:nvPicPr>
      <xdr:blipFill>
        <a:blip r:embed="rId1"/>
        <a:stretch>
          <a:fillRect/>
        </a:stretch>
      </xdr:blipFill>
      <xdr:spPr>
        <a:xfrm>
          <a:off x="609600" y="0"/>
          <a:ext cx="356870" cy="171450"/>
        </a:xfrm>
        <a:prstGeom prst="rect">
          <a:avLst/>
        </a:prstGeom>
        <a:noFill/>
        <a:ln w="9525">
          <a:noFill/>
        </a:ln>
      </xdr:spPr>
    </xdr:pic>
    <xdr:clientData/>
  </xdr:twoCellAnchor>
  <xdr:twoCellAnchor editAs="oneCell">
    <xdr:from>
      <xdr:col>1</xdr:col>
      <xdr:colOff>609600</xdr:colOff>
      <xdr:row>62</xdr:row>
      <xdr:rowOff>0</xdr:rowOff>
    </xdr:from>
    <xdr:to>
      <xdr:col>2</xdr:col>
      <xdr:colOff>109855</xdr:colOff>
      <xdr:row>64</xdr:row>
      <xdr:rowOff>0</xdr:rowOff>
    </xdr:to>
    <xdr:pic>
      <xdr:nvPicPr>
        <xdr:cNvPr id="64" name="图片 3335"/>
        <xdr:cNvPicPr>
          <a:picLocks noChangeAspect="1"/>
        </xdr:cNvPicPr>
      </xdr:nvPicPr>
      <xdr:blipFill>
        <a:blip r:embed="rId1"/>
        <a:stretch>
          <a:fillRect/>
        </a:stretch>
      </xdr:blipFill>
      <xdr:spPr>
        <a:xfrm>
          <a:off x="609600" y="22955250"/>
          <a:ext cx="203200" cy="171450"/>
        </a:xfrm>
        <a:prstGeom prst="rect">
          <a:avLst/>
        </a:prstGeom>
        <a:noFill/>
        <a:ln w="9525">
          <a:noFill/>
        </a:ln>
      </xdr:spPr>
    </xdr:pic>
    <xdr:clientData/>
  </xdr:twoCellAnchor>
  <xdr:twoCellAnchor editAs="oneCell">
    <xdr:from>
      <xdr:col>1</xdr:col>
      <xdr:colOff>609600</xdr:colOff>
      <xdr:row>62</xdr:row>
      <xdr:rowOff>0</xdr:rowOff>
    </xdr:from>
    <xdr:to>
      <xdr:col>2</xdr:col>
      <xdr:colOff>109855</xdr:colOff>
      <xdr:row>63</xdr:row>
      <xdr:rowOff>170815</xdr:rowOff>
    </xdr:to>
    <xdr:pic>
      <xdr:nvPicPr>
        <xdr:cNvPr id="65" name="图片 3335"/>
        <xdr:cNvPicPr>
          <a:picLocks noChangeAspect="1"/>
        </xdr:cNvPicPr>
      </xdr:nvPicPr>
      <xdr:blipFill>
        <a:blip r:embed="rId1"/>
        <a:stretch>
          <a:fillRect/>
        </a:stretch>
      </xdr:blipFill>
      <xdr:spPr>
        <a:xfrm>
          <a:off x="609600" y="22955250"/>
          <a:ext cx="203200" cy="170815"/>
        </a:xfrm>
        <a:prstGeom prst="rect">
          <a:avLst/>
        </a:prstGeom>
        <a:noFill/>
        <a:ln w="9525">
          <a:noFill/>
        </a:ln>
      </xdr:spPr>
    </xdr:pic>
    <xdr:clientData/>
  </xdr:twoCellAnchor>
  <xdr:twoCellAnchor editAs="oneCell">
    <xdr:from>
      <xdr:col>1</xdr:col>
      <xdr:colOff>518795</xdr:colOff>
      <xdr:row>62</xdr:row>
      <xdr:rowOff>0</xdr:rowOff>
    </xdr:from>
    <xdr:to>
      <xdr:col>2</xdr:col>
      <xdr:colOff>52705</xdr:colOff>
      <xdr:row>64</xdr:row>
      <xdr:rowOff>0</xdr:rowOff>
    </xdr:to>
    <xdr:pic>
      <xdr:nvPicPr>
        <xdr:cNvPr id="66" name="图片 3335"/>
        <xdr:cNvPicPr>
          <a:picLocks noChangeAspect="1"/>
        </xdr:cNvPicPr>
      </xdr:nvPicPr>
      <xdr:blipFill>
        <a:blip r:embed="rId1"/>
        <a:stretch>
          <a:fillRect/>
        </a:stretch>
      </xdr:blipFill>
      <xdr:spPr>
        <a:xfrm>
          <a:off x="518795" y="22955250"/>
          <a:ext cx="236855" cy="171450"/>
        </a:xfrm>
        <a:prstGeom prst="rect">
          <a:avLst/>
        </a:prstGeom>
        <a:noFill/>
        <a:ln w="9525">
          <a:noFill/>
        </a:ln>
      </xdr:spPr>
    </xdr:pic>
    <xdr:clientData/>
  </xdr:twoCellAnchor>
  <xdr:twoCellAnchor editAs="oneCell">
    <xdr:from>
      <xdr:col>1</xdr:col>
      <xdr:colOff>609600</xdr:colOff>
      <xdr:row>62</xdr:row>
      <xdr:rowOff>0</xdr:rowOff>
    </xdr:from>
    <xdr:to>
      <xdr:col>2</xdr:col>
      <xdr:colOff>143510</xdr:colOff>
      <xdr:row>63</xdr:row>
      <xdr:rowOff>170815</xdr:rowOff>
    </xdr:to>
    <xdr:pic>
      <xdr:nvPicPr>
        <xdr:cNvPr id="67" name="图片 3335"/>
        <xdr:cNvPicPr>
          <a:picLocks noChangeAspect="1"/>
        </xdr:cNvPicPr>
      </xdr:nvPicPr>
      <xdr:blipFill>
        <a:blip r:embed="rId1"/>
        <a:stretch>
          <a:fillRect/>
        </a:stretch>
      </xdr:blipFill>
      <xdr:spPr>
        <a:xfrm>
          <a:off x="609600" y="22955250"/>
          <a:ext cx="236855" cy="170815"/>
        </a:xfrm>
        <a:prstGeom prst="rect">
          <a:avLst/>
        </a:prstGeom>
        <a:noFill/>
        <a:ln w="9525">
          <a:noFill/>
        </a:ln>
      </xdr:spPr>
    </xdr:pic>
    <xdr:clientData/>
  </xdr:twoCellAnchor>
  <xdr:twoCellAnchor editAs="oneCell">
    <xdr:from>
      <xdr:col>17</xdr:col>
      <xdr:colOff>542290</xdr:colOff>
      <xdr:row>62</xdr:row>
      <xdr:rowOff>0</xdr:rowOff>
    </xdr:from>
    <xdr:to>
      <xdr:col>18</xdr:col>
      <xdr:colOff>152400</xdr:colOff>
      <xdr:row>63</xdr:row>
      <xdr:rowOff>172085</xdr:rowOff>
    </xdr:to>
    <xdr:pic>
      <xdr:nvPicPr>
        <xdr:cNvPr id="68" name="图片 3335"/>
        <xdr:cNvPicPr>
          <a:picLocks noChangeAspect="1"/>
        </xdr:cNvPicPr>
      </xdr:nvPicPr>
      <xdr:blipFill>
        <a:blip r:embed="rId1"/>
        <a:stretch>
          <a:fillRect/>
        </a:stretch>
      </xdr:blipFill>
      <xdr:spPr>
        <a:xfrm>
          <a:off x="13420725" y="22955250"/>
          <a:ext cx="287655" cy="172085"/>
        </a:xfrm>
        <a:prstGeom prst="rect">
          <a:avLst/>
        </a:prstGeom>
        <a:noFill/>
        <a:ln w="9525">
          <a:noFill/>
        </a:ln>
      </xdr:spPr>
    </xdr:pic>
    <xdr:clientData/>
  </xdr:twoCellAnchor>
  <xdr:twoCellAnchor editAs="oneCell">
    <xdr:from>
      <xdr:col>17</xdr:col>
      <xdr:colOff>8890</xdr:colOff>
      <xdr:row>62</xdr:row>
      <xdr:rowOff>0</xdr:rowOff>
    </xdr:from>
    <xdr:to>
      <xdr:col>17</xdr:col>
      <xdr:colOff>186055</xdr:colOff>
      <xdr:row>64</xdr:row>
      <xdr:rowOff>0</xdr:rowOff>
    </xdr:to>
    <xdr:pic>
      <xdr:nvPicPr>
        <xdr:cNvPr id="69" name="图片 3335"/>
        <xdr:cNvPicPr>
          <a:picLocks noChangeAspect="1"/>
        </xdr:cNvPicPr>
      </xdr:nvPicPr>
      <xdr:blipFill>
        <a:blip r:embed="rId1"/>
        <a:stretch>
          <a:fillRect/>
        </a:stretch>
      </xdr:blipFill>
      <xdr:spPr>
        <a:xfrm>
          <a:off x="12887325" y="22955250"/>
          <a:ext cx="177165" cy="171450"/>
        </a:xfrm>
        <a:prstGeom prst="rect">
          <a:avLst/>
        </a:prstGeom>
        <a:noFill/>
        <a:ln w="9525">
          <a:noFill/>
        </a:ln>
      </xdr:spPr>
    </xdr:pic>
    <xdr:clientData/>
  </xdr:twoCellAnchor>
  <xdr:twoCellAnchor editAs="oneCell">
    <xdr:from>
      <xdr:col>17</xdr:col>
      <xdr:colOff>542290</xdr:colOff>
      <xdr:row>50</xdr:row>
      <xdr:rowOff>0</xdr:rowOff>
    </xdr:from>
    <xdr:to>
      <xdr:col>18</xdr:col>
      <xdr:colOff>152400</xdr:colOff>
      <xdr:row>50</xdr:row>
      <xdr:rowOff>172085</xdr:rowOff>
    </xdr:to>
    <xdr:pic>
      <xdr:nvPicPr>
        <xdr:cNvPr id="134" name="图片 3335"/>
        <xdr:cNvPicPr>
          <a:picLocks noChangeAspect="1"/>
        </xdr:cNvPicPr>
      </xdr:nvPicPr>
      <xdr:blipFill>
        <a:blip r:embed="rId1"/>
        <a:stretch>
          <a:fillRect/>
        </a:stretch>
      </xdr:blipFill>
      <xdr:spPr>
        <a:xfrm>
          <a:off x="13420725" y="16783050"/>
          <a:ext cx="287655" cy="172085"/>
        </a:xfrm>
        <a:prstGeom prst="rect">
          <a:avLst/>
        </a:prstGeom>
        <a:noFill/>
        <a:ln w="9525">
          <a:noFill/>
        </a:ln>
      </xdr:spPr>
    </xdr:pic>
    <xdr:clientData/>
  </xdr:twoCellAnchor>
  <xdr:twoCellAnchor editAs="oneCell">
    <xdr:from>
      <xdr:col>17</xdr:col>
      <xdr:colOff>8890</xdr:colOff>
      <xdr:row>50</xdr:row>
      <xdr:rowOff>0</xdr:rowOff>
    </xdr:from>
    <xdr:to>
      <xdr:col>17</xdr:col>
      <xdr:colOff>186055</xdr:colOff>
      <xdr:row>50</xdr:row>
      <xdr:rowOff>171450</xdr:rowOff>
    </xdr:to>
    <xdr:pic>
      <xdr:nvPicPr>
        <xdr:cNvPr id="135" name="图片 3335"/>
        <xdr:cNvPicPr>
          <a:picLocks noChangeAspect="1"/>
        </xdr:cNvPicPr>
      </xdr:nvPicPr>
      <xdr:blipFill>
        <a:blip r:embed="rId1"/>
        <a:stretch>
          <a:fillRect/>
        </a:stretch>
      </xdr:blipFill>
      <xdr:spPr>
        <a:xfrm>
          <a:off x="12887325" y="16783050"/>
          <a:ext cx="177165" cy="171450"/>
        </a:xfrm>
        <a:prstGeom prst="rect">
          <a:avLst/>
        </a:prstGeom>
        <a:noFill/>
        <a:ln w="9525">
          <a:noFill/>
        </a:ln>
      </xdr:spPr>
    </xdr:pic>
    <xdr:clientData/>
  </xdr:twoCellAnchor>
  <xdr:twoCellAnchor editAs="oneCell">
    <xdr:from>
      <xdr:col>5</xdr:col>
      <xdr:colOff>609600</xdr:colOff>
      <xdr:row>31</xdr:row>
      <xdr:rowOff>0</xdr:rowOff>
    </xdr:from>
    <xdr:to>
      <xdr:col>5</xdr:col>
      <xdr:colOff>742315</xdr:colOff>
      <xdr:row>32</xdr:row>
      <xdr:rowOff>171450</xdr:rowOff>
    </xdr:to>
    <xdr:pic>
      <xdr:nvPicPr>
        <xdr:cNvPr id="140" name="图片 3335"/>
        <xdr:cNvPicPr>
          <a:picLocks noChangeAspect="1"/>
        </xdr:cNvPicPr>
      </xdr:nvPicPr>
      <xdr:blipFill>
        <a:blip r:embed="rId1"/>
        <a:stretch>
          <a:fillRect/>
        </a:stretch>
      </xdr:blipFill>
      <xdr:spPr>
        <a:xfrm>
          <a:off x="3039745" y="10610850"/>
          <a:ext cx="132715" cy="171450"/>
        </a:xfrm>
        <a:prstGeom prst="rect">
          <a:avLst/>
        </a:prstGeom>
        <a:noFill/>
        <a:ln w="9525">
          <a:noFill/>
        </a:ln>
      </xdr:spPr>
    </xdr:pic>
    <xdr:clientData/>
  </xdr:twoCellAnchor>
  <xdr:twoCellAnchor editAs="oneCell">
    <xdr:from>
      <xdr:col>5</xdr:col>
      <xdr:colOff>609600</xdr:colOff>
      <xdr:row>31</xdr:row>
      <xdr:rowOff>0</xdr:rowOff>
    </xdr:from>
    <xdr:to>
      <xdr:col>5</xdr:col>
      <xdr:colOff>742315</xdr:colOff>
      <xdr:row>32</xdr:row>
      <xdr:rowOff>170815</xdr:rowOff>
    </xdr:to>
    <xdr:pic>
      <xdr:nvPicPr>
        <xdr:cNvPr id="141" name="图片 3335"/>
        <xdr:cNvPicPr>
          <a:picLocks noChangeAspect="1"/>
        </xdr:cNvPicPr>
      </xdr:nvPicPr>
      <xdr:blipFill>
        <a:blip r:embed="rId1"/>
        <a:stretch>
          <a:fillRect/>
        </a:stretch>
      </xdr:blipFill>
      <xdr:spPr>
        <a:xfrm>
          <a:off x="3039745" y="10610850"/>
          <a:ext cx="132715" cy="170815"/>
        </a:xfrm>
        <a:prstGeom prst="rect">
          <a:avLst/>
        </a:prstGeom>
        <a:noFill/>
        <a:ln w="9525">
          <a:noFill/>
        </a:ln>
      </xdr:spPr>
    </xdr:pic>
    <xdr:clientData/>
  </xdr:twoCellAnchor>
  <xdr:twoCellAnchor editAs="oneCell">
    <xdr:from>
      <xdr:col>5</xdr:col>
      <xdr:colOff>518795</xdr:colOff>
      <xdr:row>31</xdr:row>
      <xdr:rowOff>0</xdr:rowOff>
    </xdr:from>
    <xdr:to>
      <xdr:col>5</xdr:col>
      <xdr:colOff>685165</xdr:colOff>
      <xdr:row>32</xdr:row>
      <xdr:rowOff>171450</xdr:rowOff>
    </xdr:to>
    <xdr:pic>
      <xdr:nvPicPr>
        <xdr:cNvPr id="142" name="图片 3335"/>
        <xdr:cNvPicPr>
          <a:picLocks noChangeAspect="1"/>
        </xdr:cNvPicPr>
      </xdr:nvPicPr>
      <xdr:blipFill>
        <a:blip r:embed="rId1"/>
        <a:stretch>
          <a:fillRect/>
        </a:stretch>
      </xdr:blipFill>
      <xdr:spPr>
        <a:xfrm>
          <a:off x="2948940" y="10610850"/>
          <a:ext cx="166370" cy="171450"/>
        </a:xfrm>
        <a:prstGeom prst="rect">
          <a:avLst/>
        </a:prstGeom>
        <a:noFill/>
        <a:ln w="9525">
          <a:noFill/>
        </a:ln>
      </xdr:spPr>
    </xdr:pic>
    <xdr:clientData/>
  </xdr:twoCellAnchor>
  <xdr:twoCellAnchor editAs="oneCell">
    <xdr:from>
      <xdr:col>5</xdr:col>
      <xdr:colOff>609600</xdr:colOff>
      <xdr:row>31</xdr:row>
      <xdr:rowOff>0</xdr:rowOff>
    </xdr:from>
    <xdr:to>
      <xdr:col>5</xdr:col>
      <xdr:colOff>775970</xdr:colOff>
      <xdr:row>32</xdr:row>
      <xdr:rowOff>170815</xdr:rowOff>
    </xdr:to>
    <xdr:pic>
      <xdr:nvPicPr>
        <xdr:cNvPr id="143" name="图片 3335"/>
        <xdr:cNvPicPr>
          <a:picLocks noChangeAspect="1"/>
        </xdr:cNvPicPr>
      </xdr:nvPicPr>
      <xdr:blipFill>
        <a:blip r:embed="rId1"/>
        <a:stretch>
          <a:fillRect/>
        </a:stretch>
      </xdr:blipFill>
      <xdr:spPr>
        <a:xfrm>
          <a:off x="3039745" y="10610850"/>
          <a:ext cx="166370" cy="17081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55663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55663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55663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55663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55663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55663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55663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55663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55663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55663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46583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55663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3717905"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3184505"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3184505"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3717905"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3184505"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3184505"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3717905"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3717905"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3717905"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556635"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556635"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556635"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556635" y="0"/>
          <a:ext cx="286385" cy="171450"/>
        </a:xfrm>
        <a:prstGeom prst="rect">
          <a:avLst/>
        </a:prstGeom>
        <a:noFill/>
        <a:ln w="9525">
          <a:noFill/>
        </a:ln>
      </xdr:spPr>
    </xdr:pic>
    <xdr:clientData/>
  </xdr:twoCellAnchor>
  <xdr:twoCellAnchor editAs="oneCell">
    <xdr:from>
      <xdr:col>1</xdr:col>
      <xdr:colOff>609600</xdr:colOff>
      <xdr:row>3</xdr:row>
      <xdr:rowOff>0</xdr:rowOff>
    </xdr:from>
    <xdr:to>
      <xdr:col>2</xdr:col>
      <xdr:colOff>144145</xdr:colOff>
      <xdr:row>3</xdr:row>
      <xdr:rowOff>171450</xdr:rowOff>
    </xdr:to>
    <xdr:pic>
      <xdr:nvPicPr>
        <xdr:cNvPr id="60" name="图片 3335"/>
        <xdr:cNvPicPr>
          <a:picLocks noChangeAspect="1"/>
        </xdr:cNvPicPr>
      </xdr:nvPicPr>
      <xdr:blipFill>
        <a:blip r:embed="rId1"/>
        <a:stretch>
          <a:fillRect/>
        </a:stretch>
      </xdr:blipFill>
      <xdr:spPr>
        <a:xfrm>
          <a:off x="990600" y="666750"/>
          <a:ext cx="237490" cy="171450"/>
        </a:xfrm>
        <a:prstGeom prst="rect">
          <a:avLst/>
        </a:prstGeom>
        <a:noFill/>
        <a:ln w="9525">
          <a:noFill/>
        </a:ln>
      </xdr:spPr>
    </xdr:pic>
    <xdr:clientData/>
  </xdr:twoCellAnchor>
  <xdr:twoCellAnchor editAs="oneCell">
    <xdr:from>
      <xdr:col>1</xdr:col>
      <xdr:colOff>609600</xdr:colOff>
      <xdr:row>3</xdr:row>
      <xdr:rowOff>0</xdr:rowOff>
    </xdr:from>
    <xdr:to>
      <xdr:col>2</xdr:col>
      <xdr:colOff>188595</xdr:colOff>
      <xdr:row>3</xdr:row>
      <xdr:rowOff>171450</xdr:rowOff>
    </xdr:to>
    <xdr:pic>
      <xdr:nvPicPr>
        <xdr:cNvPr id="61" name="图片 3335"/>
        <xdr:cNvPicPr>
          <a:picLocks noChangeAspect="1"/>
        </xdr:cNvPicPr>
      </xdr:nvPicPr>
      <xdr:blipFill>
        <a:blip r:embed="rId1"/>
        <a:stretch>
          <a:fillRect/>
        </a:stretch>
      </xdr:blipFill>
      <xdr:spPr>
        <a:xfrm>
          <a:off x="990600" y="666750"/>
          <a:ext cx="281940" cy="171450"/>
        </a:xfrm>
        <a:prstGeom prst="rect">
          <a:avLst/>
        </a:prstGeom>
        <a:noFill/>
        <a:ln w="9525">
          <a:noFill/>
        </a:ln>
      </xdr:spPr>
    </xdr:pic>
    <xdr:clientData/>
  </xdr:twoCellAnchor>
  <xdr:twoCellAnchor editAs="oneCell">
    <xdr:from>
      <xdr:col>1</xdr:col>
      <xdr:colOff>609600</xdr:colOff>
      <xdr:row>3</xdr:row>
      <xdr:rowOff>0</xdr:rowOff>
    </xdr:from>
    <xdr:to>
      <xdr:col>2</xdr:col>
      <xdr:colOff>186690</xdr:colOff>
      <xdr:row>3</xdr:row>
      <xdr:rowOff>171450</xdr:rowOff>
    </xdr:to>
    <xdr:pic>
      <xdr:nvPicPr>
        <xdr:cNvPr id="62" name="图片 3335"/>
        <xdr:cNvPicPr>
          <a:picLocks noChangeAspect="1"/>
        </xdr:cNvPicPr>
      </xdr:nvPicPr>
      <xdr:blipFill>
        <a:blip r:embed="rId1"/>
        <a:stretch>
          <a:fillRect/>
        </a:stretch>
      </xdr:blipFill>
      <xdr:spPr>
        <a:xfrm>
          <a:off x="990600" y="666750"/>
          <a:ext cx="280035" cy="171450"/>
        </a:xfrm>
        <a:prstGeom prst="rect">
          <a:avLst/>
        </a:prstGeom>
        <a:noFill/>
        <a:ln w="9525">
          <a:noFill/>
        </a:ln>
      </xdr:spPr>
    </xdr:pic>
    <xdr:clientData/>
  </xdr:twoCellAnchor>
  <xdr:twoCellAnchor editAs="oneCell">
    <xdr:from>
      <xdr:col>1</xdr:col>
      <xdr:colOff>609600</xdr:colOff>
      <xdr:row>3</xdr:row>
      <xdr:rowOff>0</xdr:rowOff>
    </xdr:from>
    <xdr:to>
      <xdr:col>2</xdr:col>
      <xdr:colOff>263525</xdr:colOff>
      <xdr:row>3</xdr:row>
      <xdr:rowOff>171450</xdr:rowOff>
    </xdr:to>
    <xdr:pic>
      <xdr:nvPicPr>
        <xdr:cNvPr id="63" name="图片 3335"/>
        <xdr:cNvPicPr>
          <a:picLocks noChangeAspect="1"/>
        </xdr:cNvPicPr>
      </xdr:nvPicPr>
      <xdr:blipFill>
        <a:blip r:embed="rId1"/>
        <a:stretch>
          <a:fillRect/>
        </a:stretch>
      </xdr:blipFill>
      <xdr:spPr>
        <a:xfrm>
          <a:off x="990600" y="666750"/>
          <a:ext cx="35687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171450</xdr:rowOff>
    </xdr:to>
    <xdr:pic>
      <xdr:nvPicPr>
        <xdr:cNvPr id="64" name="图片 3335"/>
        <xdr:cNvPicPr>
          <a:picLocks noChangeAspect="1"/>
        </xdr:cNvPicPr>
      </xdr:nvPicPr>
      <xdr:blipFill>
        <a:blip r:embed="rId1"/>
        <a:stretch>
          <a:fillRect/>
        </a:stretch>
      </xdr:blipFill>
      <xdr:spPr>
        <a:xfrm>
          <a:off x="990600" y="0"/>
          <a:ext cx="20320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170815</xdr:rowOff>
    </xdr:to>
    <xdr:pic>
      <xdr:nvPicPr>
        <xdr:cNvPr id="65" name="图片 3335"/>
        <xdr:cNvPicPr>
          <a:picLocks noChangeAspect="1"/>
        </xdr:cNvPicPr>
      </xdr:nvPicPr>
      <xdr:blipFill>
        <a:blip r:embed="rId1"/>
        <a:stretch>
          <a:fillRect/>
        </a:stretch>
      </xdr:blipFill>
      <xdr:spPr>
        <a:xfrm>
          <a:off x="990600" y="0"/>
          <a:ext cx="203200" cy="170815"/>
        </a:xfrm>
        <a:prstGeom prst="rect">
          <a:avLst/>
        </a:prstGeom>
        <a:noFill/>
        <a:ln w="9525">
          <a:noFill/>
        </a:ln>
      </xdr:spPr>
    </xdr:pic>
    <xdr:clientData/>
  </xdr:twoCellAnchor>
  <xdr:twoCellAnchor editAs="oneCell">
    <xdr:from>
      <xdr:col>1</xdr:col>
      <xdr:colOff>518795</xdr:colOff>
      <xdr:row>0</xdr:row>
      <xdr:rowOff>0</xdr:rowOff>
    </xdr:from>
    <xdr:to>
      <xdr:col>2</xdr:col>
      <xdr:colOff>52705</xdr:colOff>
      <xdr:row>0</xdr:row>
      <xdr:rowOff>171450</xdr:rowOff>
    </xdr:to>
    <xdr:pic>
      <xdr:nvPicPr>
        <xdr:cNvPr id="66" name="图片 3335"/>
        <xdr:cNvPicPr>
          <a:picLocks noChangeAspect="1"/>
        </xdr:cNvPicPr>
      </xdr:nvPicPr>
      <xdr:blipFill>
        <a:blip r:embed="rId1"/>
        <a:stretch>
          <a:fillRect/>
        </a:stretch>
      </xdr:blipFill>
      <xdr:spPr>
        <a:xfrm>
          <a:off x="899795" y="0"/>
          <a:ext cx="23685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143510</xdr:colOff>
      <xdr:row>0</xdr:row>
      <xdr:rowOff>170815</xdr:rowOff>
    </xdr:to>
    <xdr:pic>
      <xdr:nvPicPr>
        <xdr:cNvPr id="67" name="图片 3335"/>
        <xdr:cNvPicPr>
          <a:picLocks noChangeAspect="1"/>
        </xdr:cNvPicPr>
      </xdr:nvPicPr>
      <xdr:blipFill>
        <a:blip r:embed="rId1"/>
        <a:stretch>
          <a:fillRect/>
        </a:stretch>
      </xdr:blipFill>
      <xdr:spPr>
        <a:xfrm>
          <a:off x="990600" y="0"/>
          <a:ext cx="236855" cy="170815"/>
        </a:xfrm>
        <a:prstGeom prst="rect">
          <a:avLst/>
        </a:prstGeom>
        <a:noFill/>
        <a:ln w="9525">
          <a:noFill/>
        </a:ln>
      </xdr:spPr>
    </xdr:pic>
    <xdr:clientData/>
  </xdr:twoCellAnchor>
  <xdr:twoCellAnchor editAs="oneCell">
    <xdr:from>
      <xdr:col>17</xdr:col>
      <xdr:colOff>542290</xdr:colOff>
      <xdr:row>5</xdr:row>
      <xdr:rowOff>0</xdr:rowOff>
    </xdr:from>
    <xdr:to>
      <xdr:col>18</xdr:col>
      <xdr:colOff>152400</xdr:colOff>
      <xdr:row>8</xdr:row>
      <xdr:rowOff>172085</xdr:rowOff>
    </xdr:to>
    <xdr:pic>
      <xdr:nvPicPr>
        <xdr:cNvPr id="78" name="图片 3335"/>
        <xdr:cNvPicPr>
          <a:picLocks noChangeAspect="1"/>
        </xdr:cNvPicPr>
      </xdr:nvPicPr>
      <xdr:blipFill>
        <a:blip r:embed="rId1"/>
        <a:stretch>
          <a:fillRect/>
        </a:stretch>
      </xdr:blipFill>
      <xdr:spPr>
        <a:xfrm>
          <a:off x="13717905" y="1009650"/>
          <a:ext cx="287655" cy="172085"/>
        </a:xfrm>
        <a:prstGeom prst="rect">
          <a:avLst/>
        </a:prstGeom>
        <a:noFill/>
        <a:ln w="9525">
          <a:noFill/>
        </a:ln>
      </xdr:spPr>
    </xdr:pic>
    <xdr:clientData/>
  </xdr:twoCellAnchor>
  <xdr:twoCellAnchor editAs="oneCell">
    <xdr:from>
      <xdr:col>17</xdr:col>
      <xdr:colOff>8890</xdr:colOff>
      <xdr:row>5</xdr:row>
      <xdr:rowOff>0</xdr:rowOff>
    </xdr:from>
    <xdr:to>
      <xdr:col>17</xdr:col>
      <xdr:colOff>186055</xdr:colOff>
      <xdr:row>8</xdr:row>
      <xdr:rowOff>171450</xdr:rowOff>
    </xdr:to>
    <xdr:pic>
      <xdr:nvPicPr>
        <xdr:cNvPr id="79" name="图片 3335"/>
        <xdr:cNvPicPr>
          <a:picLocks noChangeAspect="1"/>
        </xdr:cNvPicPr>
      </xdr:nvPicPr>
      <xdr:blipFill>
        <a:blip r:embed="rId1"/>
        <a:stretch>
          <a:fillRect/>
        </a:stretch>
      </xdr:blipFill>
      <xdr:spPr>
        <a:xfrm>
          <a:off x="13184505" y="1009650"/>
          <a:ext cx="177165" cy="171450"/>
        </a:xfrm>
        <a:prstGeom prst="rect">
          <a:avLst/>
        </a:prstGeom>
        <a:noFill/>
        <a:ln w="9525">
          <a:noFill/>
        </a:ln>
      </xdr:spPr>
    </xdr:pic>
    <xdr:clientData/>
  </xdr:twoCellAnchor>
  <xdr:twoCellAnchor editAs="oneCell">
    <xdr:from>
      <xdr:col>5</xdr:col>
      <xdr:colOff>609600</xdr:colOff>
      <xdr:row>29</xdr:row>
      <xdr:rowOff>0</xdr:rowOff>
    </xdr:from>
    <xdr:to>
      <xdr:col>5</xdr:col>
      <xdr:colOff>742315</xdr:colOff>
      <xdr:row>30</xdr:row>
      <xdr:rowOff>171450</xdr:rowOff>
    </xdr:to>
    <xdr:pic>
      <xdr:nvPicPr>
        <xdr:cNvPr id="84" name="图片 3335"/>
        <xdr:cNvPicPr>
          <a:picLocks noChangeAspect="1"/>
        </xdr:cNvPicPr>
      </xdr:nvPicPr>
      <xdr:blipFill>
        <a:blip r:embed="rId1"/>
        <a:stretch>
          <a:fillRect/>
        </a:stretch>
      </xdr:blipFill>
      <xdr:spPr>
        <a:xfrm>
          <a:off x="3556635" y="5981700"/>
          <a:ext cx="132715" cy="171450"/>
        </a:xfrm>
        <a:prstGeom prst="rect">
          <a:avLst/>
        </a:prstGeom>
        <a:noFill/>
        <a:ln w="9525">
          <a:noFill/>
        </a:ln>
      </xdr:spPr>
    </xdr:pic>
    <xdr:clientData/>
  </xdr:twoCellAnchor>
  <xdr:twoCellAnchor editAs="oneCell">
    <xdr:from>
      <xdr:col>5</xdr:col>
      <xdr:colOff>609600</xdr:colOff>
      <xdr:row>29</xdr:row>
      <xdr:rowOff>0</xdr:rowOff>
    </xdr:from>
    <xdr:to>
      <xdr:col>5</xdr:col>
      <xdr:colOff>742315</xdr:colOff>
      <xdr:row>30</xdr:row>
      <xdr:rowOff>170815</xdr:rowOff>
    </xdr:to>
    <xdr:pic>
      <xdr:nvPicPr>
        <xdr:cNvPr id="85" name="图片 3335"/>
        <xdr:cNvPicPr>
          <a:picLocks noChangeAspect="1"/>
        </xdr:cNvPicPr>
      </xdr:nvPicPr>
      <xdr:blipFill>
        <a:blip r:embed="rId1"/>
        <a:stretch>
          <a:fillRect/>
        </a:stretch>
      </xdr:blipFill>
      <xdr:spPr>
        <a:xfrm>
          <a:off x="3556635" y="5981700"/>
          <a:ext cx="132715" cy="170815"/>
        </a:xfrm>
        <a:prstGeom prst="rect">
          <a:avLst/>
        </a:prstGeom>
        <a:noFill/>
        <a:ln w="9525">
          <a:noFill/>
        </a:ln>
      </xdr:spPr>
    </xdr:pic>
    <xdr:clientData/>
  </xdr:twoCellAnchor>
  <xdr:twoCellAnchor editAs="oneCell">
    <xdr:from>
      <xdr:col>5</xdr:col>
      <xdr:colOff>518795</xdr:colOff>
      <xdr:row>29</xdr:row>
      <xdr:rowOff>0</xdr:rowOff>
    </xdr:from>
    <xdr:to>
      <xdr:col>5</xdr:col>
      <xdr:colOff>685165</xdr:colOff>
      <xdr:row>30</xdr:row>
      <xdr:rowOff>171450</xdr:rowOff>
    </xdr:to>
    <xdr:pic>
      <xdr:nvPicPr>
        <xdr:cNvPr id="86" name="图片 3335"/>
        <xdr:cNvPicPr>
          <a:picLocks noChangeAspect="1"/>
        </xdr:cNvPicPr>
      </xdr:nvPicPr>
      <xdr:blipFill>
        <a:blip r:embed="rId1"/>
        <a:stretch>
          <a:fillRect/>
        </a:stretch>
      </xdr:blipFill>
      <xdr:spPr>
        <a:xfrm>
          <a:off x="3465830" y="5981700"/>
          <a:ext cx="166370" cy="171450"/>
        </a:xfrm>
        <a:prstGeom prst="rect">
          <a:avLst/>
        </a:prstGeom>
        <a:noFill/>
        <a:ln w="9525">
          <a:noFill/>
        </a:ln>
      </xdr:spPr>
    </xdr:pic>
    <xdr:clientData/>
  </xdr:twoCellAnchor>
  <xdr:twoCellAnchor editAs="oneCell">
    <xdr:from>
      <xdr:col>5</xdr:col>
      <xdr:colOff>609600</xdr:colOff>
      <xdr:row>29</xdr:row>
      <xdr:rowOff>0</xdr:rowOff>
    </xdr:from>
    <xdr:to>
      <xdr:col>5</xdr:col>
      <xdr:colOff>775970</xdr:colOff>
      <xdr:row>30</xdr:row>
      <xdr:rowOff>170815</xdr:rowOff>
    </xdr:to>
    <xdr:pic>
      <xdr:nvPicPr>
        <xdr:cNvPr id="87" name="图片 3335"/>
        <xdr:cNvPicPr>
          <a:picLocks noChangeAspect="1"/>
        </xdr:cNvPicPr>
      </xdr:nvPicPr>
      <xdr:blipFill>
        <a:blip r:embed="rId1"/>
        <a:stretch>
          <a:fillRect/>
        </a:stretch>
      </xdr:blipFill>
      <xdr:spPr>
        <a:xfrm>
          <a:off x="3556635" y="5981700"/>
          <a:ext cx="166370" cy="170815"/>
        </a:xfrm>
        <a:prstGeom prst="rect">
          <a:avLst/>
        </a:prstGeom>
        <a:noFill/>
        <a:ln w="9525">
          <a:noFill/>
        </a:ln>
      </xdr:spPr>
    </xdr:pic>
    <xdr:clientData/>
  </xdr:twoCellAnchor>
  <xdr:twoCellAnchor editAs="oneCell">
    <xdr:from>
      <xdr:col>17</xdr:col>
      <xdr:colOff>542290</xdr:colOff>
      <xdr:row>29</xdr:row>
      <xdr:rowOff>0</xdr:rowOff>
    </xdr:from>
    <xdr:to>
      <xdr:col>18</xdr:col>
      <xdr:colOff>152400</xdr:colOff>
      <xdr:row>30</xdr:row>
      <xdr:rowOff>172085</xdr:rowOff>
    </xdr:to>
    <xdr:pic>
      <xdr:nvPicPr>
        <xdr:cNvPr id="88" name="图片 3335"/>
        <xdr:cNvPicPr>
          <a:picLocks noChangeAspect="1"/>
        </xdr:cNvPicPr>
      </xdr:nvPicPr>
      <xdr:blipFill>
        <a:blip r:embed="rId1"/>
        <a:stretch>
          <a:fillRect/>
        </a:stretch>
      </xdr:blipFill>
      <xdr:spPr>
        <a:xfrm>
          <a:off x="13717905" y="5981700"/>
          <a:ext cx="287655" cy="172085"/>
        </a:xfrm>
        <a:prstGeom prst="rect">
          <a:avLst/>
        </a:prstGeom>
        <a:noFill/>
        <a:ln w="9525">
          <a:noFill/>
        </a:ln>
      </xdr:spPr>
    </xdr:pic>
    <xdr:clientData/>
  </xdr:twoCellAnchor>
  <xdr:twoCellAnchor editAs="oneCell">
    <xdr:from>
      <xdr:col>17</xdr:col>
      <xdr:colOff>8890</xdr:colOff>
      <xdr:row>29</xdr:row>
      <xdr:rowOff>0</xdr:rowOff>
    </xdr:from>
    <xdr:to>
      <xdr:col>17</xdr:col>
      <xdr:colOff>186055</xdr:colOff>
      <xdr:row>30</xdr:row>
      <xdr:rowOff>171450</xdr:rowOff>
    </xdr:to>
    <xdr:pic>
      <xdr:nvPicPr>
        <xdr:cNvPr id="89" name="图片 3335"/>
        <xdr:cNvPicPr>
          <a:picLocks noChangeAspect="1"/>
        </xdr:cNvPicPr>
      </xdr:nvPicPr>
      <xdr:blipFill>
        <a:blip r:embed="rId1"/>
        <a:stretch>
          <a:fillRect/>
        </a:stretch>
      </xdr:blipFill>
      <xdr:spPr>
        <a:xfrm>
          <a:off x="13184505" y="5981700"/>
          <a:ext cx="177165" cy="171450"/>
        </a:xfrm>
        <a:prstGeom prst="rect">
          <a:avLst/>
        </a:prstGeom>
        <a:noFill/>
        <a:ln w="9525">
          <a:noFill/>
        </a:ln>
      </xdr:spPr>
    </xdr:pic>
    <xdr:clientData/>
  </xdr:twoCellAnchor>
  <xdr:twoCellAnchor editAs="oneCell">
    <xdr:from>
      <xdr:col>17</xdr:col>
      <xdr:colOff>542290</xdr:colOff>
      <xdr:row>15</xdr:row>
      <xdr:rowOff>0</xdr:rowOff>
    </xdr:from>
    <xdr:to>
      <xdr:col>18</xdr:col>
      <xdr:colOff>152400</xdr:colOff>
      <xdr:row>18</xdr:row>
      <xdr:rowOff>172085</xdr:rowOff>
    </xdr:to>
    <xdr:pic>
      <xdr:nvPicPr>
        <xdr:cNvPr id="122" name="图片 3335"/>
        <xdr:cNvPicPr>
          <a:picLocks noChangeAspect="1"/>
        </xdr:cNvPicPr>
      </xdr:nvPicPr>
      <xdr:blipFill>
        <a:blip r:embed="rId1"/>
        <a:stretch>
          <a:fillRect/>
        </a:stretch>
      </xdr:blipFill>
      <xdr:spPr>
        <a:xfrm>
          <a:off x="13717905" y="2724150"/>
          <a:ext cx="287655" cy="172085"/>
        </a:xfrm>
        <a:prstGeom prst="rect">
          <a:avLst/>
        </a:prstGeom>
        <a:noFill/>
        <a:ln w="9525">
          <a:noFill/>
        </a:ln>
      </xdr:spPr>
    </xdr:pic>
    <xdr:clientData/>
  </xdr:twoCellAnchor>
  <xdr:twoCellAnchor editAs="oneCell">
    <xdr:from>
      <xdr:col>17</xdr:col>
      <xdr:colOff>8890</xdr:colOff>
      <xdr:row>15</xdr:row>
      <xdr:rowOff>0</xdr:rowOff>
    </xdr:from>
    <xdr:to>
      <xdr:col>17</xdr:col>
      <xdr:colOff>186055</xdr:colOff>
      <xdr:row>18</xdr:row>
      <xdr:rowOff>171450</xdr:rowOff>
    </xdr:to>
    <xdr:pic>
      <xdr:nvPicPr>
        <xdr:cNvPr id="123" name="图片 3335"/>
        <xdr:cNvPicPr>
          <a:picLocks noChangeAspect="1"/>
        </xdr:cNvPicPr>
      </xdr:nvPicPr>
      <xdr:blipFill>
        <a:blip r:embed="rId1"/>
        <a:stretch>
          <a:fillRect/>
        </a:stretch>
      </xdr:blipFill>
      <xdr:spPr>
        <a:xfrm>
          <a:off x="13184505" y="2724150"/>
          <a:ext cx="177165" cy="171450"/>
        </a:xfrm>
        <a:prstGeom prst="rect">
          <a:avLst/>
        </a:prstGeom>
        <a:noFill/>
        <a:ln w="9525">
          <a:noFill/>
        </a:ln>
      </xdr:spPr>
    </xdr:pic>
    <xdr:clientData/>
  </xdr:twoCellAnchor>
  <xdr:twoCellAnchor editAs="oneCell">
    <xdr:from>
      <xdr:col>17</xdr:col>
      <xdr:colOff>542290</xdr:colOff>
      <xdr:row>20</xdr:row>
      <xdr:rowOff>0</xdr:rowOff>
    </xdr:from>
    <xdr:to>
      <xdr:col>18</xdr:col>
      <xdr:colOff>152400</xdr:colOff>
      <xdr:row>20</xdr:row>
      <xdr:rowOff>172085</xdr:rowOff>
    </xdr:to>
    <xdr:pic>
      <xdr:nvPicPr>
        <xdr:cNvPr id="134" name="图片 3335"/>
        <xdr:cNvPicPr>
          <a:picLocks noChangeAspect="1"/>
        </xdr:cNvPicPr>
      </xdr:nvPicPr>
      <xdr:blipFill>
        <a:blip r:embed="rId1"/>
        <a:stretch>
          <a:fillRect/>
        </a:stretch>
      </xdr:blipFill>
      <xdr:spPr>
        <a:xfrm>
          <a:off x="13717905" y="3752850"/>
          <a:ext cx="287655" cy="172085"/>
        </a:xfrm>
        <a:prstGeom prst="rect">
          <a:avLst/>
        </a:prstGeom>
        <a:noFill/>
        <a:ln w="9525">
          <a:noFill/>
        </a:ln>
      </xdr:spPr>
    </xdr:pic>
    <xdr:clientData/>
  </xdr:twoCellAnchor>
  <xdr:twoCellAnchor editAs="oneCell">
    <xdr:from>
      <xdr:col>17</xdr:col>
      <xdr:colOff>8890</xdr:colOff>
      <xdr:row>20</xdr:row>
      <xdr:rowOff>0</xdr:rowOff>
    </xdr:from>
    <xdr:to>
      <xdr:col>17</xdr:col>
      <xdr:colOff>186055</xdr:colOff>
      <xdr:row>20</xdr:row>
      <xdr:rowOff>171450</xdr:rowOff>
    </xdr:to>
    <xdr:pic>
      <xdr:nvPicPr>
        <xdr:cNvPr id="135" name="图片 3335"/>
        <xdr:cNvPicPr>
          <a:picLocks noChangeAspect="1"/>
        </xdr:cNvPicPr>
      </xdr:nvPicPr>
      <xdr:blipFill>
        <a:blip r:embed="rId1"/>
        <a:stretch>
          <a:fillRect/>
        </a:stretch>
      </xdr:blipFill>
      <xdr:spPr>
        <a:xfrm>
          <a:off x="13184505" y="3752850"/>
          <a:ext cx="177165" cy="171450"/>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59854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59854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59854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59854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59854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59854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59854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59854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59854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59854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50774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59854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3479780"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2946380"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2946380"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3479780"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2946380"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2946380"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3479780"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3479780"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3479780"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598545"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598545"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598545"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598545" y="0"/>
          <a:ext cx="28638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144145</xdr:colOff>
      <xdr:row>0</xdr:row>
      <xdr:rowOff>171450</xdr:rowOff>
    </xdr:to>
    <xdr:pic>
      <xdr:nvPicPr>
        <xdr:cNvPr id="60" name="图片 3335"/>
        <xdr:cNvPicPr>
          <a:picLocks noChangeAspect="1"/>
        </xdr:cNvPicPr>
      </xdr:nvPicPr>
      <xdr:blipFill>
        <a:blip r:embed="rId1"/>
        <a:stretch>
          <a:fillRect/>
        </a:stretch>
      </xdr:blipFill>
      <xdr:spPr>
        <a:xfrm>
          <a:off x="990600" y="0"/>
          <a:ext cx="23749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188595</xdr:colOff>
      <xdr:row>0</xdr:row>
      <xdr:rowOff>171450</xdr:rowOff>
    </xdr:to>
    <xdr:pic>
      <xdr:nvPicPr>
        <xdr:cNvPr id="61" name="图片 3335"/>
        <xdr:cNvPicPr>
          <a:picLocks noChangeAspect="1"/>
        </xdr:cNvPicPr>
      </xdr:nvPicPr>
      <xdr:blipFill>
        <a:blip r:embed="rId1"/>
        <a:stretch>
          <a:fillRect/>
        </a:stretch>
      </xdr:blipFill>
      <xdr:spPr>
        <a:xfrm>
          <a:off x="990600" y="0"/>
          <a:ext cx="28194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186690</xdr:colOff>
      <xdr:row>0</xdr:row>
      <xdr:rowOff>171450</xdr:rowOff>
    </xdr:to>
    <xdr:pic>
      <xdr:nvPicPr>
        <xdr:cNvPr id="62" name="图片 3335"/>
        <xdr:cNvPicPr>
          <a:picLocks noChangeAspect="1"/>
        </xdr:cNvPicPr>
      </xdr:nvPicPr>
      <xdr:blipFill>
        <a:blip r:embed="rId1"/>
        <a:stretch>
          <a:fillRect/>
        </a:stretch>
      </xdr:blipFill>
      <xdr:spPr>
        <a:xfrm>
          <a:off x="990600" y="0"/>
          <a:ext cx="280035" cy="171450"/>
        </a:xfrm>
        <a:prstGeom prst="rect">
          <a:avLst/>
        </a:prstGeom>
        <a:noFill/>
        <a:ln w="9525">
          <a:noFill/>
        </a:ln>
      </xdr:spPr>
    </xdr:pic>
    <xdr:clientData/>
  </xdr:twoCellAnchor>
  <xdr:twoCellAnchor editAs="oneCell">
    <xdr:from>
      <xdr:col>1</xdr:col>
      <xdr:colOff>609600</xdr:colOff>
      <xdr:row>0</xdr:row>
      <xdr:rowOff>0</xdr:rowOff>
    </xdr:from>
    <xdr:to>
      <xdr:col>2</xdr:col>
      <xdr:colOff>263525</xdr:colOff>
      <xdr:row>0</xdr:row>
      <xdr:rowOff>171450</xdr:rowOff>
    </xdr:to>
    <xdr:pic>
      <xdr:nvPicPr>
        <xdr:cNvPr id="63" name="图片 3335"/>
        <xdr:cNvPicPr>
          <a:picLocks noChangeAspect="1"/>
        </xdr:cNvPicPr>
      </xdr:nvPicPr>
      <xdr:blipFill>
        <a:blip r:embed="rId1"/>
        <a:stretch>
          <a:fillRect/>
        </a:stretch>
      </xdr:blipFill>
      <xdr:spPr>
        <a:xfrm>
          <a:off x="990600" y="0"/>
          <a:ext cx="35687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171450</xdr:rowOff>
    </xdr:to>
    <xdr:pic>
      <xdr:nvPicPr>
        <xdr:cNvPr id="64" name="图片 3335"/>
        <xdr:cNvPicPr>
          <a:picLocks noChangeAspect="1"/>
        </xdr:cNvPicPr>
      </xdr:nvPicPr>
      <xdr:blipFill>
        <a:blip r:embed="rId1"/>
        <a:stretch>
          <a:fillRect/>
        </a:stretch>
      </xdr:blipFill>
      <xdr:spPr>
        <a:xfrm>
          <a:off x="990600" y="0"/>
          <a:ext cx="20320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170815</xdr:rowOff>
    </xdr:to>
    <xdr:pic>
      <xdr:nvPicPr>
        <xdr:cNvPr id="65" name="图片 3335"/>
        <xdr:cNvPicPr>
          <a:picLocks noChangeAspect="1"/>
        </xdr:cNvPicPr>
      </xdr:nvPicPr>
      <xdr:blipFill>
        <a:blip r:embed="rId1"/>
        <a:stretch>
          <a:fillRect/>
        </a:stretch>
      </xdr:blipFill>
      <xdr:spPr>
        <a:xfrm>
          <a:off x="990600" y="0"/>
          <a:ext cx="203200" cy="170815"/>
        </a:xfrm>
        <a:prstGeom prst="rect">
          <a:avLst/>
        </a:prstGeom>
        <a:noFill/>
        <a:ln w="9525">
          <a:noFill/>
        </a:ln>
      </xdr:spPr>
    </xdr:pic>
    <xdr:clientData/>
  </xdr:twoCellAnchor>
  <xdr:twoCellAnchor editAs="oneCell">
    <xdr:from>
      <xdr:col>1</xdr:col>
      <xdr:colOff>518795</xdr:colOff>
      <xdr:row>0</xdr:row>
      <xdr:rowOff>0</xdr:rowOff>
    </xdr:from>
    <xdr:to>
      <xdr:col>2</xdr:col>
      <xdr:colOff>52705</xdr:colOff>
      <xdr:row>0</xdr:row>
      <xdr:rowOff>171450</xdr:rowOff>
    </xdr:to>
    <xdr:pic>
      <xdr:nvPicPr>
        <xdr:cNvPr id="66" name="图片 3335"/>
        <xdr:cNvPicPr>
          <a:picLocks noChangeAspect="1"/>
        </xdr:cNvPicPr>
      </xdr:nvPicPr>
      <xdr:blipFill>
        <a:blip r:embed="rId1"/>
        <a:stretch>
          <a:fillRect/>
        </a:stretch>
      </xdr:blipFill>
      <xdr:spPr>
        <a:xfrm>
          <a:off x="899795" y="0"/>
          <a:ext cx="23685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143510</xdr:colOff>
      <xdr:row>0</xdr:row>
      <xdr:rowOff>170815</xdr:rowOff>
    </xdr:to>
    <xdr:pic>
      <xdr:nvPicPr>
        <xdr:cNvPr id="67" name="图片 3335"/>
        <xdr:cNvPicPr>
          <a:picLocks noChangeAspect="1"/>
        </xdr:cNvPicPr>
      </xdr:nvPicPr>
      <xdr:blipFill>
        <a:blip r:embed="rId1"/>
        <a:stretch>
          <a:fillRect/>
        </a:stretch>
      </xdr:blipFill>
      <xdr:spPr>
        <a:xfrm>
          <a:off x="990600" y="0"/>
          <a:ext cx="236855" cy="170815"/>
        </a:xfrm>
        <a:prstGeom prst="rect">
          <a:avLst/>
        </a:prstGeom>
        <a:noFill/>
        <a:ln w="9525">
          <a:noFill/>
        </a:ln>
      </xdr:spPr>
    </xdr:pic>
    <xdr:clientData/>
  </xdr:twoCellAnchor>
  <xdr:twoCellAnchor editAs="oneCell">
    <xdr:from>
      <xdr:col>17</xdr:col>
      <xdr:colOff>542290</xdr:colOff>
      <xdr:row>14</xdr:row>
      <xdr:rowOff>0</xdr:rowOff>
    </xdr:from>
    <xdr:to>
      <xdr:col>18</xdr:col>
      <xdr:colOff>152400</xdr:colOff>
      <xdr:row>14</xdr:row>
      <xdr:rowOff>172085</xdr:rowOff>
    </xdr:to>
    <xdr:pic>
      <xdr:nvPicPr>
        <xdr:cNvPr id="134" name="图片 3335"/>
        <xdr:cNvPicPr>
          <a:picLocks noChangeAspect="1"/>
        </xdr:cNvPicPr>
      </xdr:nvPicPr>
      <xdr:blipFill>
        <a:blip r:embed="rId1"/>
        <a:stretch>
          <a:fillRect/>
        </a:stretch>
      </xdr:blipFill>
      <xdr:spPr>
        <a:xfrm>
          <a:off x="13479780" y="2552700"/>
          <a:ext cx="287655" cy="172085"/>
        </a:xfrm>
        <a:prstGeom prst="rect">
          <a:avLst/>
        </a:prstGeom>
        <a:noFill/>
        <a:ln w="9525">
          <a:noFill/>
        </a:ln>
      </xdr:spPr>
    </xdr:pic>
    <xdr:clientData/>
  </xdr:twoCellAnchor>
  <xdr:twoCellAnchor editAs="oneCell">
    <xdr:from>
      <xdr:col>17</xdr:col>
      <xdr:colOff>8890</xdr:colOff>
      <xdr:row>14</xdr:row>
      <xdr:rowOff>0</xdr:rowOff>
    </xdr:from>
    <xdr:to>
      <xdr:col>17</xdr:col>
      <xdr:colOff>186055</xdr:colOff>
      <xdr:row>14</xdr:row>
      <xdr:rowOff>171450</xdr:rowOff>
    </xdr:to>
    <xdr:pic>
      <xdr:nvPicPr>
        <xdr:cNvPr id="135" name="图片 3335"/>
        <xdr:cNvPicPr>
          <a:picLocks noChangeAspect="1"/>
        </xdr:cNvPicPr>
      </xdr:nvPicPr>
      <xdr:blipFill>
        <a:blip r:embed="rId1"/>
        <a:stretch>
          <a:fillRect/>
        </a:stretch>
      </xdr:blipFill>
      <xdr:spPr>
        <a:xfrm>
          <a:off x="12946380" y="2552700"/>
          <a:ext cx="177165" cy="17145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42074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42074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42074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42074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42074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42074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42074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42074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42074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42074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32994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42074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3590270"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3056870"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3056870"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3590270"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3056870"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3056870"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3590270"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3590270"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3590270"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420745"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420745"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420745"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420745" y="0"/>
          <a:ext cx="28638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144145</xdr:colOff>
      <xdr:row>0</xdr:row>
      <xdr:rowOff>171450</xdr:rowOff>
    </xdr:to>
    <xdr:pic>
      <xdr:nvPicPr>
        <xdr:cNvPr id="60" name="图片 3335"/>
        <xdr:cNvPicPr>
          <a:picLocks noChangeAspect="1"/>
        </xdr:cNvPicPr>
      </xdr:nvPicPr>
      <xdr:blipFill>
        <a:blip r:embed="rId1"/>
        <a:stretch>
          <a:fillRect/>
        </a:stretch>
      </xdr:blipFill>
      <xdr:spPr>
        <a:xfrm>
          <a:off x="990600" y="0"/>
          <a:ext cx="23749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188595</xdr:colOff>
      <xdr:row>0</xdr:row>
      <xdr:rowOff>171450</xdr:rowOff>
    </xdr:to>
    <xdr:pic>
      <xdr:nvPicPr>
        <xdr:cNvPr id="61" name="图片 3335"/>
        <xdr:cNvPicPr>
          <a:picLocks noChangeAspect="1"/>
        </xdr:cNvPicPr>
      </xdr:nvPicPr>
      <xdr:blipFill>
        <a:blip r:embed="rId1"/>
        <a:stretch>
          <a:fillRect/>
        </a:stretch>
      </xdr:blipFill>
      <xdr:spPr>
        <a:xfrm>
          <a:off x="990600" y="0"/>
          <a:ext cx="28194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186690</xdr:colOff>
      <xdr:row>0</xdr:row>
      <xdr:rowOff>171450</xdr:rowOff>
    </xdr:to>
    <xdr:pic>
      <xdr:nvPicPr>
        <xdr:cNvPr id="62" name="图片 3335"/>
        <xdr:cNvPicPr>
          <a:picLocks noChangeAspect="1"/>
        </xdr:cNvPicPr>
      </xdr:nvPicPr>
      <xdr:blipFill>
        <a:blip r:embed="rId1"/>
        <a:stretch>
          <a:fillRect/>
        </a:stretch>
      </xdr:blipFill>
      <xdr:spPr>
        <a:xfrm>
          <a:off x="990600" y="0"/>
          <a:ext cx="280035" cy="171450"/>
        </a:xfrm>
        <a:prstGeom prst="rect">
          <a:avLst/>
        </a:prstGeom>
        <a:noFill/>
        <a:ln w="9525">
          <a:noFill/>
        </a:ln>
      </xdr:spPr>
    </xdr:pic>
    <xdr:clientData/>
  </xdr:twoCellAnchor>
  <xdr:twoCellAnchor editAs="oneCell">
    <xdr:from>
      <xdr:col>1</xdr:col>
      <xdr:colOff>609600</xdr:colOff>
      <xdr:row>0</xdr:row>
      <xdr:rowOff>0</xdr:rowOff>
    </xdr:from>
    <xdr:to>
      <xdr:col>2</xdr:col>
      <xdr:colOff>263525</xdr:colOff>
      <xdr:row>0</xdr:row>
      <xdr:rowOff>171450</xdr:rowOff>
    </xdr:to>
    <xdr:pic>
      <xdr:nvPicPr>
        <xdr:cNvPr id="63" name="图片 3335"/>
        <xdr:cNvPicPr>
          <a:picLocks noChangeAspect="1"/>
        </xdr:cNvPicPr>
      </xdr:nvPicPr>
      <xdr:blipFill>
        <a:blip r:embed="rId1"/>
        <a:stretch>
          <a:fillRect/>
        </a:stretch>
      </xdr:blipFill>
      <xdr:spPr>
        <a:xfrm>
          <a:off x="990600" y="0"/>
          <a:ext cx="35687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171450</xdr:rowOff>
    </xdr:to>
    <xdr:pic>
      <xdr:nvPicPr>
        <xdr:cNvPr id="64" name="图片 3335"/>
        <xdr:cNvPicPr>
          <a:picLocks noChangeAspect="1"/>
        </xdr:cNvPicPr>
      </xdr:nvPicPr>
      <xdr:blipFill>
        <a:blip r:embed="rId1"/>
        <a:stretch>
          <a:fillRect/>
        </a:stretch>
      </xdr:blipFill>
      <xdr:spPr>
        <a:xfrm>
          <a:off x="990600" y="0"/>
          <a:ext cx="20320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170815</xdr:rowOff>
    </xdr:to>
    <xdr:pic>
      <xdr:nvPicPr>
        <xdr:cNvPr id="65" name="图片 3335"/>
        <xdr:cNvPicPr>
          <a:picLocks noChangeAspect="1"/>
        </xdr:cNvPicPr>
      </xdr:nvPicPr>
      <xdr:blipFill>
        <a:blip r:embed="rId1"/>
        <a:stretch>
          <a:fillRect/>
        </a:stretch>
      </xdr:blipFill>
      <xdr:spPr>
        <a:xfrm>
          <a:off x="990600" y="0"/>
          <a:ext cx="203200" cy="170815"/>
        </a:xfrm>
        <a:prstGeom prst="rect">
          <a:avLst/>
        </a:prstGeom>
        <a:noFill/>
        <a:ln w="9525">
          <a:noFill/>
        </a:ln>
      </xdr:spPr>
    </xdr:pic>
    <xdr:clientData/>
  </xdr:twoCellAnchor>
  <xdr:twoCellAnchor editAs="oneCell">
    <xdr:from>
      <xdr:col>1</xdr:col>
      <xdr:colOff>518795</xdr:colOff>
      <xdr:row>0</xdr:row>
      <xdr:rowOff>0</xdr:rowOff>
    </xdr:from>
    <xdr:to>
      <xdr:col>2</xdr:col>
      <xdr:colOff>52705</xdr:colOff>
      <xdr:row>0</xdr:row>
      <xdr:rowOff>171450</xdr:rowOff>
    </xdr:to>
    <xdr:pic>
      <xdr:nvPicPr>
        <xdr:cNvPr id="66" name="图片 3335"/>
        <xdr:cNvPicPr>
          <a:picLocks noChangeAspect="1"/>
        </xdr:cNvPicPr>
      </xdr:nvPicPr>
      <xdr:blipFill>
        <a:blip r:embed="rId1"/>
        <a:stretch>
          <a:fillRect/>
        </a:stretch>
      </xdr:blipFill>
      <xdr:spPr>
        <a:xfrm>
          <a:off x="899795" y="0"/>
          <a:ext cx="23685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143510</xdr:colOff>
      <xdr:row>0</xdr:row>
      <xdr:rowOff>170815</xdr:rowOff>
    </xdr:to>
    <xdr:pic>
      <xdr:nvPicPr>
        <xdr:cNvPr id="67" name="图片 3335"/>
        <xdr:cNvPicPr>
          <a:picLocks noChangeAspect="1"/>
        </xdr:cNvPicPr>
      </xdr:nvPicPr>
      <xdr:blipFill>
        <a:blip r:embed="rId1"/>
        <a:stretch>
          <a:fillRect/>
        </a:stretch>
      </xdr:blipFill>
      <xdr:spPr>
        <a:xfrm>
          <a:off x="990600" y="0"/>
          <a:ext cx="236855" cy="170815"/>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80" name="图片 3335"/>
        <xdr:cNvPicPr>
          <a:picLocks noChangeAspect="1"/>
        </xdr:cNvPicPr>
      </xdr:nvPicPr>
      <xdr:blipFill>
        <a:blip r:embed="rId1"/>
        <a:stretch>
          <a:fillRect/>
        </a:stretch>
      </xdr:blipFill>
      <xdr:spPr>
        <a:xfrm>
          <a:off x="342074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81" name="图片 3335"/>
        <xdr:cNvPicPr>
          <a:picLocks noChangeAspect="1"/>
        </xdr:cNvPicPr>
      </xdr:nvPicPr>
      <xdr:blipFill>
        <a:blip r:embed="rId1"/>
        <a:stretch>
          <a:fillRect/>
        </a:stretch>
      </xdr:blipFill>
      <xdr:spPr>
        <a:xfrm>
          <a:off x="342074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2" name="图片 3335"/>
        <xdr:cNvPicPr>
          <a:picLocks noChangeAspect="1"/>
        </xdr:cNvPicPr>
      </xdr:nvPicPr>
      <xdr:blipFill>
        <a:blip r:embed="rId1"/>
        <a:stretch>
          <a:fillRect/>
        </a:stretch>
      </xdr:blipFill>
      <xdr:spPr>
        <a:xfrm>
          <a:off x="342074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83" name="图片 3335"/>
        <xdr:cNvPicPr>
          <a:picLocks noChangeAspect="1"/>
        </xdr:cNvPicPr>
      </xdr:nvPicPr>
      <xdr:blipFill>
        <a:blip r:embed="rId1"/>
        <a:stretch>
          <a:fillRect/>
        </a:stretch>
      </xdr:blipFill>
      <xdr:spPr>
        <a:xfrm>
          <a:off x="3420745" y="495300"/>
          <a:ext cx="286385" cy="171450"/>
        </a:xfrm>
        <a:prstGeom prst="rect">
          <a:avLst/>
        </a:prstGeom>
        <a:noFill/>
        <a:ln w="9525">
          <a:noFill/>
        </a:ln>
      </xdr:spPr>
    </xdr:pic>
    <xdr:clientData/>
  </xdr:twoCellAnchor>
  <xdr:twoCellAnchor editAs="oneCell">
    <xdr:from>
      <xdr:col>17</xdr:col>
      <xdr:colOff>542290</xdr:colOff>
      <xdr:row>5</xdr:row>
      <xdr:rowOff>0</xdr:rowOff>
    </xdr:from>
    <xdr:to>
      <xdr:col>18</xdr:col>
      <xdr:colOff>152400</xdr:colOff>
      <xdr:row>5</xdr:row>
      <xdr:rowOff>172085</xdr:rowOff>
    </xdr:to>
    <xdr:pic>
      <xdr:nvPicPr>
        <xdr:cNvPr id="98" name="图片 3335"/>
        <xdr:cNvPicPr>
          <a:picLocks noChangeAspect="1"/>
        </xdr:cNvPicPr>
      </xdr:nvPicPr>
      <xdr:blipFill>
        <a:blip r:embed="rId1"/>
        <a:stretch>
          <a:fillRect/>
        </a:stretch>
      </xdr:blipFill>
      <xdr:spPr>
        <a:xfrm>
          <a:off x="13590270" y="2209800"/>
          <a:ext cx="287655" cy="172085"/>
        </a:xfrm>
        <a:prstGeom prst="rect">
          <a:avLst/>
        </a:prstGeom>
        <a:noFill/>
        <a:ln w="9525">
          <a:noFill/>
        </a:ln>
      </xdr:spPr>
    </xdr:pic>
    <xdr:clientData/>
  </xdr:twoCellAnchor>
  <xdr:twoCellAnchor editAs="oneCell">
    <xdr:from>
      <xdr:col>17</xdr:col>
      <xdr:colOff>8890</xdr:colOff>
      <xdr:row>5</xdr:row>
      <xdr:rowOff>0</xdr:rowOff>
    </xdr:from>
    <xdr:to>
      <xdr:col>17</xdr:col>
      <xdr:colOff>186055</xdr:colOff>
      <xdr:row>5</xdr:row>
      <xdr:rowOff>171450</xdr:rowOff>
    </xdr:to>
    <xdr:pic>
      <xdr:nvPicPr>
        <xdr:cNvPr id="99" name="图片 3335"/>
        <xdr:cNvPicPr>
          <a:picLocks noChangeAspect="1"/>
        </xdr:cNvPicPr>
      </xdr:nvPicPr>
      <xdr:blipFill>
        <a:blip r:embed="rId1"/>
        <a:stretch>
          <a:fillRect/>
        </a:stretch>
      </xdr:blipFill>
      <xdr:spPr>
        <a:xfrm>
          <a:off x="13056870" y="2209800"/>
          <a:ext cx="177165" cy="171450"/>
        </a:xfrm>
        <a:prstGeom prst="rect">
          <a:avLst/>
        </a:prstGeom>
        <a:noFill/>
        <a:ln w="9525">
          <a:noFill/>
        </a:ln>
      </xdr:spPr>
    </xdr:pic>
    <xdr:clientData/>
  </xdr:twoCellAnchor>
  <xdr:twoCellAnchor editAs="oneCell">
    <xdr:from>
      <xdr:col>17</xdr:col>
      <xdr:colOff>542290</xdr:colOff>
      <xdr:row>15</xdr:row>
      <xdr:rowOff>0</xdr:rowOff>
    </xdr:from>
    <xdr:to>
      <xdr:col>18</xdr:col>
      <xdr:colOff>152400</xdr:colOff>
      <xdr:row>15</xdr:row>
      <xdr:rowOff>172085</xdr:rowOff>
    </xdr:to>
    <xdr:pic>
      <xdr:nvPicPr>
        <xdr:cNvPr id="106" name="图片 3335"/>
        <xdr:cNvPicPr>
          <a:picLocks noChangeAspect="1"/>
        </xdr:cNvPicPr>
      </xdr:nvPicPr>
      <xdr:blipFill>
        <a:blip r:embed="rId1"/>
        <a:stretch>
          <a:fillRect/>
        </a:stretch>
      </xdr:blipFill>
      <xdr:spPr>
        <a:xfrm>
          <a:off x="13590270" y="5981700"/>
          <a:ext cx="287655" cy="172085"/>
        </a:xfrm>
        <a:prstGeom prst="rect">
          <a:avLst/>
        </a:prstGeom>
        <a:noFill/>
        <a:ln w="9525">
          <a:noFill/>
        </a:ln>
      </xdr:spPr>
    </xdr:pic>
    <xdr:clientData/>
  </xdr:twoCellAnchor>
  <xdr:twoCellAnchor editAs="oneCell">
    <xdr:from>
      <xdr:col>17</xdr:col>
      <xdr:colOff>8890</xdr:colOff>
      <xdr:row>15</xdr:row>
      <xdr:rowOff>0</xdr:rowOff>
    </xdr:from>
    <xdr:to>
      <xdr:col>17</xdr:col>
      <xdr:colOff>186055</xdr:colOff>
      <xdr:row>15</xdr:row>
      <xdr:rowOff>171450</xdr:rowOff>
    </xdr:to>
    <xdr:pic>
      <xdr:nvPicPr>
        <xdr:cNvPr id="107" name="图片 3335"/>
        <xdr:cNvPicPr>
          <a:picLocks noChangeAspect="1"/>
        </xdr:cNvPicPr>
      </xdr:nvPicPr>
      <xdr:blipFill>
        <a:blip r:embed="rId1"/>
        <a:stretch>
          <a:fillRect/>
        </a:stretch>
      </xdr:blipFill>
      <xdr:spPr>
        <a:xfrm>
          <a:off x="13056870" y="5981700"/>
          <a:ext cx="177165" cy="171450"/>
        </a:xfrm>
        <a:prstGeom prst="rect">
          <a:avLst/>
        </a:prstGeom>
        <a:noFill/>
        <a:ln w="9525">
          <a:noFill/>
        </a:ln>
      </xdr:spPr>
    </xdr:pic>
    <xdr:clientData/>
  </xdr:twoCellAnchor>
  <xdr:twoCellAnchor editAs="oneCell">
    <xdr:from>
      <xdr:col>17</xdr:col>
      <xdr:colOff>542290</xdr:colOff>
      <xdr:row>16</xdr:row>
      <xdr:rowOff>0</xdr:rowOff>
    </xdr:from>
    <xdr:to>
      <xdr:col>18</xdr:col>
      <xdr:colOff>152400</xdr:colOff>
      <xdr:row>17</xdr:row>
      <xdr:rowOff>172085</xdr:rowOff>
    </xdr:to>
    <xdr:pic>
      <xdr:nvPicPr>
        <xdr:cNvPr id="134" name="图片 3335"/>
        <xdr:cNvPicPr>
          <a:picLocks noChangeAspect="1"/>
        </xdr:cNvPicPr>
      </xdr:nvPicPr>
      <xdr:blipFill>
        <a:blip r:embed="rId1"/>
        <a:stretch>
          <a:fillRect/>
        </a:stretch>
      </xdr:blipFill>
      <xdr:spPr>
        <a:xfrm>
          <a:off x="13590270" y="7010400"/>
          <a:ext cx="287655" cy="172085"/>
        </a:xfrm>
        <a:prstGeom prst="rect">
          <a:avLst/>
        </a:prstGeom>
        <a:noFill/>
        <a:ln w="9525">
          <a:noFill/>
        </a:ln>
      </xdr:spPr>
    </xdr:pic>
    <xdr:clientData/>
  </xdr:twoCellAnchor>
  <xdr:twoCellAnchor editAs="oneCell">
    <xdr:from>
      <xdr:col>17</xdr:col>
      <xdr:colOff>8890</xdr:colOff>
      <xdr:row>16</xdr:row>
      <xdr:rowOff>0</xdr:rowOff>
    </xdr:from>
    <xdr:to>
      <xdr:col>17</xdr:col>
      <xdr:colOff>186055</xdr:colOff>
      <xdr:row>17</xdr:row>
      <xdr:rowOff>171450</xdr:rowOff>
    </xdr:to>
    <xdr:pic>
      <xdr:nvPicPr>
        <xdr:cNvPr id="135" name="图片 3335"/>
        <xdr:cNvPicPr>
          <a:picLocks noChangeAspect="1"/>
        </xdr:cNvPicPr>
      </xdr:nvPicPr>
      <xdr:blipFill>
        <a:blip r:embed="rId1"/>
        <a:stretch>
          <a:fillRect/>
        </a:stretch>
      </xdr:blipFill>
      <xdr:spPr>
        <a:xfrm>
          <a:off x="13056870" y="7010400"/>
          <a:ext cx="177165" cy="171450"/>
        </a:xfrm>
        <a:prstGeom prst="rect">
          <a:avLst/>
        </a:prstGeom>
        <a:noFill/>
        <a:ln w="9525">
          <a:noFill/>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55663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55663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55663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55663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55663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55663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55663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55663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55663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55663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46583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55663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3387705"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2854305"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2854305"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3387705"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2854305"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2854305"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3387705"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3387705"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3387705"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556635"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556635"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556635"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556635" y="0"/>
          <a:ext cx="286385" cy="171450"/>
        </a:xfrm>
        <a:prstGeom prst="rect">
          <a:avLst/>
        </a:prstGeom>
        <a:noFill/>
        <a:ln w="9525">
          <a:noFill/>
        </a:ln>
      </xdr:spPr>
    </xdr:pic>
    <xdr:clientData/>
  </xdr:twoCellAnchor>
  <xdr:twoCellAnchor editAs="oneCell">
    <xdr:from>
      <xdr:col>5</xdr:col>
      <xdr:colOff>609600</xdr:colOff>
      <xdr:row>11</xdr:row>
      <xdr:rowOff>0</xdr:rowOff>
    </xdr:from>
    <xdr:to>
      <xdr:col>5</xdr:col>
      <xdr:colOff>776605</xdr:colOff>
      <xdr:row>13</xdr:row>
      <xdr:rowOff>171450</xdr:rowOff>
    </xdr:to>
    <xdr:pic>
      <xdr:nvPicPr>
        <xdr:cNvPr id="34" name="图片 3335"/>
        <xdr:cNvPicPr>
          <a:picLocks noChangeAspect="1"/>
        </xdr:cNvPicPr>
      </xdr:nvPicPr>
      <xdr:blipFill>
        <a:blip r:embed="rId1"/>
        <a:stretch>
          <a:fillRect/>
        </a:stretch>
      </xdr:blipFill>
      <xdr:spPr>
        <a:xfrm>
          <a:off x="3556635" y="2895600"/>
          <a:ext cx="167005" cy="171450"/>
        </a:xfrm>
        <a:prstGeom prst="rect">
          <a:avLst/>
        </a:prstGeom>
        <a:noFill/>
        <a:ln w="9525">
          <a:noFill/>
        </a:ln>
      </xdr:spPr>
    </xdr:pic>
    <xdr:clientData/>
  </xdr:twoCellAnchor>
  <xdr:twoCellAnchor editAs="oneCell">
    <xdr:from>
      <xdr:col>5</xdr:col>
      <xdr:colOff>609600</xdr:colOff>
      <xdr:row>11</xdr:row>
      <xdr:rowOff>0</xdr:rowOff>
    </xdr:from>
    <xdr:to>
      <xdr:col>5</xdr:col>
      <xdr:colOff>821055</xdr:colOff>
      <xdr:row>13</xdr:row>
      <xdr:rowOff>171450</xdr:rowOff>
    </xdr:to>
    <xdr:pic>
      <xdr:nvPicPr>
        <xdr:cNvPr id="35" name="图片 3335"/>
        <xdr:cNvPicPr>
          <a:picLocks noChangeAspect="1"/>
        </xdr:cNvPicPr>
      </xdr:nvPicPr>
      <xdr:blipFill>
        <a:blip r:embed="rId1"/>
        <a:stretch>
          <a:fillRect/>
        </a:stretch>
      </xdr:blipFill>
      <xdr:spPr>
        <a:xfrm>
          <a:off x="3556635" y="2895600"/>
          <a:ext cx="211455" cy="171450"/>
        </a:xfrm>
        <a:prstGeom prst="rect">
          <a:avLst/>
        </a:prstGeom>
        <a:noFill/>
        <a:ln w="9525">
          <a:noFill/>
        </a:ln>
      </xdr:spPr>
    </xdr:pic>
    <xdr:clientData/>
  </xdr:twoCellAnchor>
  <xdr:twoCellAnchor editAs="oneCell">
    <xdr:from>
      <xdr:col>5</xdr:col>
      <xdr:colOff>609600</xdr:colOff>
      <xdr:row>11</xdr:row>
      <xdr:rowOff>0</xdr:rowOff>
    </xdr:from>
    <xdr:to>
      <xdr:col>5</xdr:col>
      <xdr:colOff>819150</xdr:colOff>
      <xdr:row>13</xdr:row>
      <xdr:rowOff>171450</xdr:rowOff>
    </xdr:to>
    <xdr:pic>
      <xdr:nvPicPr>
        <xdr:cNvPr id="36" name="图片 3335"/>
        <xdr:cNvPicPr>
          <a:picLocks noChangeAspect="1"/>
        </xdr:cNvPicPr>
      </xdr:nvPicPr>
      <xdr:blipFill>
        <a:blip r:embed="rId1"/>
        <a:stretch>
          <a:fillRect/>
        </a:stretch>
      </xdr:blipFill>
      <xdr:spPr>
        <a:xfrm>
          <a:off x="3556635" y="2895600"/>
          <a:ext cx="209550" cy="171450"/>
        </a:xfrm>
        <a:prstGeom prst="rect">
          <a:avLst/>
        </a:prstGeom>
        <a:noFill/>
        <a:ln w="9525">
          <a:noFill/>
        </a:ln>
      </xdr:spPr>
    </xdr:pic>
    <xdr:clientData/>
  </xdr:twoCellAnchor>
  <xdr:twoCellAnchor editAs="oneCell">
    <xdr:from>
      <xdr:col>5</xdr:col>
      <xdr:colOff>609600</xdr:colOff>
      <xdr:row>11</xdr:row>
      <xdr:rowOff>0</xdr:rowOff>
    </xdr:from>
    <xdr:to>
      <xdr:col>5</xdr:col>
      <xdr:colOff>895985</xdr:colOff>
      <xdr:row>13</xdr:row>
      <xdr:rowOff>171450</xdr:rowOff>
    </xdr:to>
    <xdr:pic>
      <xdr:nvPicPr>
        <xdr:cNvPr id="37" name="图片 3335"/>
        <xdr:cNvPicPr>
          <a:picLocks noChangeAspect="1"/>
        </xdr:cNvPicPr>
      </xdr:nvPicPr>
      <xdr:blipFill>
        <a:blip r:embed="rId1"/>
        <a:stretch>
          <a:fillRect/>
        </a:stretch>
      </xdr:blipFill>
      <xdr:spPr>
        <a:xfrm>
          <a:off x="3556635" y="2895600"/>
          <a:ext cx="286385" cy="171450"/>
        </a:xfrm>
        <a:prstGeom prst="rect">
          <a:avLst/>
        </a:prstGeom>
        <a:noFill/>
        <a:ln w="9525">
          <a:noFill/>
        </a:ln>
      </xdr:spPr>
    </xdr:pic>
    <xdr:clientData/>
  </xdr:twoCellAnchor>
  <xdr:twoCellAnchor editAs="oneCell">
    <xdr:from>
      <xdr:col>1</xdr:col>
      <xdr:colOff>609600</xdr:colOff>
      <xdr:row>40</xdr:row>
      <xdr:rowOff>0</xdr:rowOff>
    </xdr:from>
    <xdr:to>
      <xdr:col>2</xdr:col>
      <xdr:colOff>144145</xdr:colOff>
      <xdr:row>42</xdr:row>
      <xdr:rowOff>0</xdr:rowOff>
    </xdr:to>
    <xdr:pic>
      <xdr:nvPicPr>
        <xdr:cNvPr id="60" name="图片 3335"/>
        <xdr:cNvPicPr>
          <a:picLocks noChangeAspect="1"/>
        </xdr:cNvPicPr>
      </xdr:nvPicPr>
      <xdr:blipFill>
        <a:blip r:embed="rId1"/>
        <a:stretch>
          <a:fillRect/>
        </a:stretch>
      </xdr:blipFill>
      <xdr:spPr>
        <a:xfrm>
          <a:off x="990600" y="15925800"/>
          <a:ext cx="237490" cy="171450"/>
        </a:xfrm>
        <a:prstGeom prst="rect">
          <a:avLst/>
        </a:prstGeom>
        <a:noFill/>
        <a:ln w="9525">
          <a:noFill/>
        </a:ln>
      </xdr:spPr>
    </xdr:pic>
    <xdr:clientData/>
  </xdr:twoCellAnchor>
  <xdr:twoCellAnchor editAs="oneCell">
    <xdr:from>
      <xdr:col>1</xdr:col>
      <xdr:colOff>609600</xdr:colOff>
      <xdr:row>40</xdr:row>
      <xdr:rowOff>0</xdr:rowOff>
    </xdr:from>
    <xdr:to>
      <xdr:col>2</xdr:col>
      <xdr:colOff>188595</xdr:colOff>
      <xdr:row>42</xdr:row>
      <xdr:rowOff>0</xdr:rowOff>
    </xdr:to>
    <xdr:pic>
      <xdr:nvPicPr>
        <xdr:cNvPr id="61" name="图片 3335"/>
        <xdr:cNvPicPr>
          <a:picLocks noChangeAspect="1"/>
        </xdr:cNvPicPr>
      </xdr:nvPicPr>
      <xdr:blipFill>
        <a:blip r:embed="rId1"/>
        <a:stretch>
          <a:fillRect/>
        </a:stretch>
      </xdr:blipFill>
      <xdr:spPr>
        <a:xfrm>
          <a:off x="990600" y="15925800"/>
          <a:ext cx="281940" cy="171450"/>
        </a:xfrm>
        <a:prstGeom prst="rect">
          <a:avLst/>
        </a:prstGeom>
        <a:noFill/>
        <a:ln w="9525">
          <a:noFill/>
        </a:ln>
      </xdr:spPr>
    </xdr:pic>
    <xdr:clientData/>
  </xdr:twoCellAnchor>
  <xdr:twoCellAnchor editAs="oneCell">
    <xdr:from>
      <xdr:col>1</xdr:col>
      <xdr:colOff>609600</xdr:colOff>
      <xdr:row>40</xdr:row>
      <xdr:rowOff>0</xdr:rowOff>
    </xdr:from>
    <xdr:to>
      <xdr:col>2</xdr:col>
      <xdr:colOff>186690</xdr:colOff>
      <xdr:row>42</xdr:row>
      <xdr:rowOff>0</xdr:rowOff>
    </xdr:to>
    <xdr:pic>
      <xdr:nvPicPr>
        <xdr:cNvPr id="62" name="图片 3335"/>
        <xdr:cNvPicPr>
          <a:picLocks noChangeAspect="1"/>
        </xdr:cNvPicPr>
      </xdr:nvPicPr>
      <xdr:blipFill>
        <a:blip r:embed="rId1"/>
        <a:stretch>
          <a:fillRect/>
        </a:stretch>
      </xdr:blipFill>
      <xdr:spPr>
        <a:xfrm>
          <a:off x="990600" y="15925800"/>
          <a:ext cx="280035" cy="171450"/>
        </a:xfrm>
        <a:prstGeom prst="rect">
          <a:avLst/>
        </a:prstGeom>
        <a:noFill/>
        <a:ln w="9525">
          <a:noFill/>
        </a:ln>
      </xdr:spPr>
    </xdr:pic>
    <xdr:clientData/>
  </xdr:twoCellAnchor>
  <xdr:twoCellAnchor editAs="oneCell">
    <xdr:from>
      <xdr:col>1</xdr:col>
      <xdr:colOff>609600</xdr:colOff>
      <xdr:row>40</xdr:row>
      <xdr:rowOff>0</xdr:rowOff>
    </xdr:from>
    <xdr:to>
      <xdr:col>2</xdr:col>
      <xdr:colOff>263525</xdr:colOff>
      <xdr:row>42</xdr:row>
      <xdr:rowOff>0</xdr:rowOff>
    </xdr:to>
    <xdr:pic>
      <xdr:nvPicPr>
        <xdr:cNvPr id="63" name="图片 3335"/>
        <xdr:cNvPicPr>
          <a:picLocks noChangeAspect="1"/>
        </xdr:cNvPicPr>
      </xdr:nvPicPr>
      <xdr:blipFill>
        <a:blip r:embed="rId1"/>
        <a:stretch>
          <a:fillRect/>
        </a:stretch>
      </xdr:blipFill>
      <xdr:spPr>
        <a:xfrm>
          <a:off x="990600" y="15925800"/>
          <a:ext cx="356870" cy="171450"/>
        </a:xfrm>
        <a:prstGeom prst="rect">
          <a:avLst/>
        </a:prstGeom>
        <a:noFill/>
        <a:ln w="9525">
          <a:noFill/>
        </a:ln>
      </xdr:spPr>
    </xdr:pic>
    <xdr:clientData/>
  </xdr:twoCellAnchor>
  <xdr:twoCellAnchor editAs="oneCell">
    <xdr:from>
      <xdr:col>1</xdr:col>
      <xdr:colOff>609600</xdr:colOff>
      <xdr:row>3</xdr:row>
      <xdr:rowOff>0</xdr:rowOff>
    </xdr:from>
    <xdr:to>
      <xdr:col>2</xdr:col>
      <xdr:colOff>109855</xdr:colOff>
      <xdr:row>3</xdr:row>
      <xdr:rowOff>171450</xdr:rowOff>
    </xdr:to>
    <xdr:pic>
      <xdr:nvPicPr>
        <xdr:cNvPr id="64" name="图片 3335"/>
        <xdr:cNvPicPr>
          <a:picLocks noChangeAspect="1"/>
        </xdr:cNvPicPr>
      </xdr:nvPicPr>
      <xdr:blipFill>
        <a:blip r:embed="rId1"/>
        <a:stretch>
          <a:fillRect/>
        </a:stretch>
      </xdr:blipFill>
      <xdr:spPr>
        <a:xfrm>
          <a:off x="990600" y="666750"/>
          <a:ext cx="203200" cy="171450"/>
        </a:xfrm>
        <a:prstGeom prst="rect">
          <a:avLst/>
        </a:prstGeom>
        <a:noFill/>
        <a:ln w="9525">
          <a:noFill/>
        </a:ln>
      </xdr:spPr>
    </xdr:pic>
    <xdr:clientData/>
  </xdr:twoCellAnchor>
  <xdr:twoCellAnchor editAs="oneCell">
    <xdr:from>
      <xdr:col>1</xdr:col>
      <xdr:colOff>609600</xdr:colOff>
      <xdr:row>3</xdr:row>
      <xdr:rowOff>0</xdr:rowOff>
    </xdr:from>
    <xdr:to>
      <xdr:col>2</xdr:col>
      <xdr:colOff>109855</xdr:colOff>
      <xdr:row>3</xdr:row>
      <xdr:rowOff>170815</xdr:rowOff>
    </xdr:to>
    <xdr:pic>
      <xdr:nvPicPr>
        <xdr:cNvPr id="65" name="图片 3335"/>
        <xdr:cNvPicPr>
          <a:picLocks noChangeAspect="1"/>
        </xdr:cNvPicPr>
      </xdr:nvPicPr>
      <xdr:blipFill>
        <a:blip r:embed="rId1"/>
        <a:stretch>
          <a:fillRect/>
        </a:stretch>
      </xdr:blipFill>
      <xdr:spPr>
        <a:xfrm>
          <a:off x="990600" y="666750"/>
          <a:ext cx="203200" cy="170815"/>
        </a:xfrm>
        <a:prstGeom prst="rect">
          <a:avLst/>
        </a:prstGeom>
        <a:noFill/>
        <a:ln w="9525">
          <a:noFill/>
        </a:ln>
      </xdr:spPr>
    </xdr:pic>
    <xdr:clientData/>
  </xdr:twoCellAnchor>
  <xdr:twoCellAnchor editAs="oneCell">
    <xdr:from>
      <xdr:col>1</xdr:col>
      <xdr:colOff>518795</xdr:colOff>
      <xdr:row>3</xdr:row>
      <xdr:rowOff>0</xdr:rowOff>
    </xdr:from>
    <xdr:to>
      <xdr:col>2</xdr:col>
      <xdr:colOff>52705</xdr:colOff>
      <xdr:row>3</xdr:row>
      <xdr:rowOff>171450</xdr:rowOff>
    </xdr:to>
    <xdr:pic>
      <xdr:nvPicPr>
        <xdr:cNvPr id="66" name="图片 3335"/>
        <xdr:cNvPicPr>
          <a:picLocks noChangeAspect="1"/>
        </xdr:cNvPicPr>
      </xdr:nvPicPr>
      <xdr:blipFill>
        <a:blip r:embed="rId1"/>
        <a:stretch>
          <a:fillRect/>
        </a:stretch>
      </xdr:blipFill>
      <xdr:spPr>
        <a:xfrm>
          <a:off x="899795" y="666750"/>
          <a:ext cx="236855" cy="171450"/>
        </a:xfrm>
        <a:prstGeom prst="rect">
          <a:avLst/>
        </a:prstGeom>
        <a:noFill/>
        <a:ln w="9525">
          <a:noFill/>
        </a:ln>
      </xdr:spPr>
    </xdr:pic>
    <xdr:clientData/>
  </xdr:twoCellAnchor>
  <xdr:twoCellAnchor editAs="oneCell">
    <xdr:from>
      <xdr:col>1</xdr:col>
      <xdr:colOff>609600</xdr:colOff>
      <xdr:row>3</xdr:row>
      <xdr:rowOff>0</xdr:rowOff>
    </xdr:from>
    <xdr:to>
      <xdr:col>2</xdr:col>
      <xdr:colOff>143510</xdr:colOff>
      <xdr:row>3</xdr:row>
      <xdr:rowOff>170815</xdr:rowOff>
    </xdr:to>
    <xdr:pic>
      <xdr:nvPicPr>
        <xdr:cNvPr id="67" name="图片 3335"/>
        <xdr:cNvPicPr>
          <a:picLocks noChangeAspect="1"/>
        </xdr:cNvPicPr>
      </xdr:nvPicPr>
      <xdr:blipFill>
        <a:blip r:embed="rId1"/>
        <a:stretch>
          <a:fillRect/>
        </a:stretch>
      </xdr:blipFill>
      <xdr:spPr>
        <a:xfrm>
          <a:off x="990600" y="666750"/>
          <a:ext cx="236855" cy="170815"/>
        </a:xfrm>
        <a:prstGeom prst="rect">
          <a:avLst/>
        </a:prstGeom>
        <a:noFill/>
        <a:ln w="9525">
          <a:noFill/>
        </a:ln>
      </xdr:spPr>
    </xdr:pic>
    <xdr:clientData/>
  </xdr:twoCellAnchor>
  <xdr:twoCellAnchor editAs="oneCell">
    <xdr:from>
      <xdr:col>17</xdr:col>
      <xdr:colOff>542290</xdr:colOff>
      <xdr:row>7</xdr:row>
      <xdr:rowOff>0</xdr:rowOff>
    </xdr:from>
    <xdr:to>
      <xdr:col>18</xdr:col>
      <xdr:colOff>152400</xdr:colOff>
      <xdr:row>13</xdr:row>
      <xdr:rowOff>172085</xdr:rowOff>
    </xdr:to>
    <xdr:pic>
      <xdr:nvPicPr>
        <xdr:cNvPr id="70" name="图片 3335"/>
        <xdr:cNvPicPr>
          <a:picLocks noChangeAspect="1"/>
        </xdr:cNvPicPr>
      </xdr:nvPicPr>
      <xdr:blipFill>
        <a:blip r:embed="rId1"/>
        <a:stretch>
          <a:fillRect/>
        </a:stretch>
      </xdr:blipFill>
      <xdr:spPr>
        <a:xfrm>
          <a:off x="13387705" y="2895600"/>
          <a:ext cx="287655" cy="172085"/>
        </a:xfrm>
        <a:prstGeom prst="rect">
          <a:avLst/>
        </a:prstGeom>
        <a:noFill/>
        <a:ln w="9525">
          <a:noFill/>
        </a:ln>
      </xdr:spPr>
    </xdr:pic>
    <xdr:clientData/>
  </xdr:twoCellAnchor>
  <xdr:twoCellAnchor editAs="oneCell">
    <xdr:from>
      <xdr:col>17</xdr:col>
      <xdr:colOff>8890</xdr:colOff>
      <xdr:row>7</xdr:row>
      <xdr:rowOff>0</xdr:rowOff>
    </xdr:from>
    <xdr:to>
      <xdr:col>17</xdr:col>
      <xdr:colOff>186055</xdr:colOff>
      <xdr:row>13</xdr:row>
      <xdr:rowOff>171450</xdr:rowOff>
    </xdr:to>
    <xdr:pic>
      <xdr:nvPicPr>
        <xdr:cNvPr id="71" name="图片 3335"/>
        <xdr:cNvPicPr>
          <a:picLocks noChangeAspect="1"/>
        </xdr:cNvPicPr>
      </xdr:nvPicPr>
      <xdr:blipFill>
        <a:blip r:embed="rId1"/>
        <a:stretch>
          <a:fillRect/>
        </a:stretch>
      </xdr:blipFill>
      <xdr:spPr>
        <a:xfrm>
          <a:off x="12854305" y="2895600"/>
          <a:ext cx="177165" cy="171450"/>
        </a:xfrm>
        <a:prstGeom prst="rect">
          <a:avLst/>
        </a:prstGeom>
        <a:noFill/>
        <a:ln w="9525">
          <a:noFill/>
        </a:ln>
      </xdr:spPr>
    </xdr:pic>
    <xdr:clientData/>
  </xdr:twoCellAnchor>
  <xdr:twoCellAnchor editAs="oneCell">
    <xdr:from>
      <xdr:col>5</xdr:col>
      <xdr:colOff>609600</xdr:colOff>
      <xdr:row>37</xdr:row>
      <xdr:rowOff>0</xdr:rowOff>
    </xdr:from>
    <xdr:to>
      <xdr:col>5</xdr:col>
      <xdr:colOff>742315</xdr:colOff>
      <xdr:row>37</xdr:row>
      <xdr:rowOff>171450</xdr:rowOff>
    </xdr:to>
    <xdr:pic>
      <xdr:nvPicPr>
        <xdr:cNvPr id="72" name="图片 3335"/>
        <xdr:cNvPicPr>
          <a:picLocks noChangeAspect="1"/>
        </xdr:cNvPicPr>
      </xdr:nvPicPr>
      <xdr:blipFill>
        <a:blip r:embed="rId1"/>
        <a:stretch>
          <a:fillRect/>
        </a:stretch>
      </xdr:blipFill>
      <xdr:spPr>
        <a:xfrm>
          <a:off x="3556635" y="14554200"/>
          <a:ext cx="132715" cy="171450"/>
        </a:xfrm>
        <a:prstGeom prst="rect">
          <a:avLst/>
        </a:prstGeom>
        <a:noFill/>
        <a:ln w="9525">
          <a:noFill/>
        </a:ln>
      </xdr:spPr>
    </xdr:pic>
    <xdr:clientData/>
  </xdr:twoCellAnchor>
  <xdr:twoCellAnchor editAs="oneCell">
    <xdr:from>
      <xdr:col>5</xdr:col>
      <xdr:colOff>609600</xdr:colOff>
      <xdr:row>37</xdr:row>
      <xdr:rowOff>0</xdr:rowOff>
    </xdr:from>
    <xdr:to>
      <xdr:col>5</xdr:col>
      <xdr:colOff>742315</xdr:colOff>
      <xdr:row>37</xdr:row>
      <xdr:rowOff>170815</xdr:rowOff>
    </xdr:to>
    <xdr:pic>
      <xdr:nvPicPr>
        <xdr:cNvPr id="73" name="图片 3335"/>
        <xdr:cNvPicPr>
          <a:picLocks noChangeAspect="1"/>
        </xdr:cNvPicPr>
      </xdr:nvPicPr>
      <xdr:blipFill>
        <a:blip r:embed="rId1"/>
        <a:stretch>
          <a:fillRect/>
        </a:stretch>
      </xdr:blipFill>
      <xdr:spPr>
        <a:xfrm>
          <a:off x="3556635" y="14554200"/>
          <a:ext cx="132715" cy="170815"/>
        </a:xfrm>
        <a:prstGeom prst="rect">
          <a:avLst/>
        </a:prstGeom>
        <a:noFill/>
        <a:ln w="9525">
          <a:noFill/>
        </a:ln>
      </xdr:spPr>
    </xdr:pic>
    <xdr:clientData/>
  </xdr:twoCellAnchor>
  <xdr:twoCellAnchor editAs="oneCell">
    <xdr:from>
      <xdr:col>5</xdr:col>
      <xdr:colOff>518795</xdr:colOff>
      <xdr:row>37</xdr:row>
      <xdr:rowOff>0</xdr:rowOff>
    </xdr:from>
    <xdr:to>
      <xdr:col>5</xdr:col>
      <xdr:colOff>685165</xdr:colOff>
      <xdr:row>37</xdr:row>
      <xdr:rowOff>171450</xdr:rowOff>
    </xdr:to>
    <xdr:pic>
      <xdr:nvPicPr>
        <xdr:cNvPr id="74" name="图片 3335"/>
        <xdr:cNvPicPr>
          <a:picLocks noChangeAspect="1"/>
        </xdr:cNvPicPr>
      </xdr:nvPicPr>
      <xdr:blipFill>
        <a:blip r:embed="rId1"/>
        <a:stretch>
          <a:fillRect/>
        </a:stretch>
      </xdr:blipFill>
      <xdr:spPr>
        <a:xfrm>
          <a:off x="3465830" y="14554200"/>
          <a:ext cx="166370" cy="171450"/>
        </a:xfrm>
        <a:prstGeom prst="rect">
          <a:avLst/>
        </a:prstGeom>
        <a:noFill/>
        <a:ln w="9525">
          <a:noFill/>
        </a:ln>
      </xdr:spPr>
    </xdr:pic>
    <xdr:clientData/>
  </xdr:twoCellAnchor>
  <xdr:twoCellAnchor editAs="oneCell">
    <xdr:from>
      <xdr:col>5</xdr:col>
      <xdr:colOff>609600</xdr:colOff>
      <xdr:row>37</xdr:row>
      <xdr:rowOff>0</xdr:rowOff>
    </xdr:from>
    <xdr:to>
      <xdr:col>5</xdr:col>
      <xdr:colOff>775970</xdr:colOff>
      <xdr:row>37</xdr:row>
      <xdr:rowOff>170815</xdr:rowOff>
    </xdr:to>
    <xdr:pic>
      <xdr:nvPicPr>
        <xdr:cNvPr id="75" name="图片 3335"/>
        <xdr:cNvPicPr>
          <a:picLocks noChangeAspect="1"/>
        </xdr:cNvPicPr>
      </xdr:nvPicPr>
      <xdr:blipFill>
        <a:blip r:embed="rId1"/>
        <a:stretch>
          <a:fillRect/>
        </a:stretch>
      </xdr:blipFill>
      <xdr:spPr>
        <a:xfrm>
          <a:off x="3556635" y="14554200"/>
          <a:ext cx="166370" cy="170815"/>
        </a:xfrm>
        <a:prstGeom prst="rect">
          <a:avLst/>
        </a:prstGeom>
        <a:noFill/>
        <a:ln w="9525">
          <a:noFill/>
        </a:ln>
      </xdr:spPr>
    </xdr:pic>
    <xdr:clientData/>
  </xdr:twoCellAnchor>
  <xdr:twoCellAnchor editAs="oneCell">
    <xdr:from>
      <xdr:col>17</xdr:col>
      <xdr:colOff>542290</xdr:colOff>
      <xdr:row>37</xdr:row>
      <xdr:rowOff>0</xdr:rowOff>
    </xdr:from>
    <xdr:to>
      <xdr:col>18</xdr:col>
      <xdr:colOff>152400</xdr:colOff>
      <xdr:row>37</xdr:row>
      <xdr:rowOff>172085</xdr:rowOff>
    </xdr:to>
    <xdr:pic>
      <xdr:nvPicPr>
        <xdr:cNvPr id="76" name="图片 3335"/>
        <xdr:cNvPicPr>
          <a:picLocks noChangeAspect="1"/>
        </xdr:cNvPicPr>
      </xdr:nvPicPr>
      <xdr:blipFill>
        <a:blip r:embed="rId1"/>
        <a:stretch>
          <a:fillRect/>
        </a:stretch>
      </xdr:blipFill>
      <xdr:spPr>
        <a:xfrm>
          <a:off x="13387705" y="14554200"/>
          <a:ext cx="287655" cy="172085"/>
        </a:xfrm>
        <a:prstGeom prst="rect">
          <a:avLst/>
        </a:prstGeom>
        <a:noFill/>
        <a:ln w="9525">
          <a:noFill/>
        </a:ln>
      </xdr:spPr>
    </xdr:pic>
    <xdr:clientData/>
  </xdr:twoCellAnchor>
  <xdr:twoCellAnchor editAs="oneCell">
    <xdr:from>
      <xdr:col>17</xdr:col>
      <xdr:colOff>8890</xdr:colOff>
      <xdr:row>37</xdr:row>
      <xdr:rowOff>0</xdr:rowOff>
    </xdr:from>
    <xdr:to>
      <xdr:col>17</xdr:col>
      <xdr:colOff>186055</xdr:colOff>
      <xdr:row>37</xdr:row>
      <xdr:rowOff>171450</xdr:rowOff>
    </xdr:to>
    <xdr:pic>
      <xdr:nvPicPr>
        <xdr:cNvPr id="77" name="图片 3335"/>
        <xdr:cNvPicPr>
          <a:picLocks noChangeAspect="1"/>
        </xdr:cNvPicPr>
      </xdr:nvPicPr>
      <xdr:blipFill>
        <a:blip r:embed="rId1"/>
        <a:stretch>
          <a:fillRect/>
        </a:stretch>
      </xdr:blipFill>
      <xdr:spPr>
        <a:xfrm>
          <a:off x="12854305" y="14554200"/>
          <a:ext cx="177165" cy="171450"/>
        </a:xfrm>
        <a:prstGeom prst="rect">
          <a:avLst/>
        </a:prstGeom>
        <a:noFill/>
        <a:ln w="9525">
          <a:noFill/>
        </a:ln>
      </xdr:spPr>
    </xdr:pic>
    <xdr:clientData/>
  </xdr:twoCellAnchor>
  <xdr:twoCellAnchor editAs="oneCell">
    <xdr:from>
      <xdr:col>5</xdr:col>
      <xdr:colOff>609600</xdr:colOff>
      <xdr:row>11</xdr:row>
      <xdr:rowOff>0</xdr:rowOff>
    </xdr:from>
    <xdr:to>
      <xdr:col>5</xdr:col>
      <xdr:colOff>742315</xdr:colOff>
      <xdr:row>13</xdr:row>
      <xdr:rowOff>171450</xdr:rowOff>
    </xdr:to>
    <xdr:pic>
      <xdr:nvPicPr>
        <xdr:cNvPr id="116" name="图片 3335"/>
        <xdr:cNvPicPr>
          <a:picLocks noChangeAspect="1"/>
        </xdr:cNvPicPr>
      </xdr:nvPicPr>
      <xdr:blipFill>
        <a:blip r:embed="rId1"/>
        <a:stretch>
          <a:fillRect/>
        </a:stretch>
      </xdr:blipFill>
      <xdr:spPr>
        <a:xfrm>
          <a:off x="3556635" y="2895600"/>
          <a:ext cx="132715" cy="171450"/>
        </a:xfrm>
        <a:prstGeom prst="rect">
          <a:avLst/>
        </a:prstGeom>
        <a:noFill/>
        <a:ln w="9525">
          <a:noFill/>
        </a:ln>
      </xdr:spPr>
    </xdr:pic>
    <xdr:clientData/>
  </xdr:twoCellAnchor>
  <xdr:twoCellAnchor editAs="oneCell">
    <xdr:from>
      <xdr:col>5</xdr:col>
      <xdr:colOff>609600</xdr:colOff>
      <xdr:row>11</xdr:row>
      <xdr:rowOff>0</xdr:rowOff>
    </xdr:from>
    <xdr:to>
      <xdr:col>5</xdr:col>
      <xdr:colOff>742315</xdr:colOff>
      <xdr:row>13</xdr:row>
      <xdr:rowOff>170815</xdr:rowOff>
    </xdr:to>
    <xdr:pic>
      <xdr:nvPicPr>
        <xdr:cNvPr id="117" name="图片 3335"/>
        <xdr:cNvPicPr>
          <a:picLocks noChangeAspect="1"/>
        </xdr:cNvPicPr>
      </xdr:nvPicPr>
      <xdr:blipFill>
        <a:blip r:embed="rId1"/>
        <a:stretch>
          <a:fillRect/>
        </a:stretch>
      </xdr:blipFill>
      <xdr:spPr>
        <a:xfrm>
          <a:off x="3556635" y="2895600"/>
          <a:ext cx="132715" cy="170815"/>
        </a:xfrm>
        <a:prstGeom prst="rect">
          <a:avLst/>
        </a:prstGeom>
        <a:noFill/>
        <a:ln w="9525">
          <a:noFill/>
        </a:ln>
      </xdr:spPr>
    </xdr:pic>
    <xdr:clientData/>
  </xdr:twoCellAnchor>
  <xdr:twoCellAnchor editAs="oneCell">
    <xdr:from>
      <xdr:col>5</xdr:col>
      <xdr:colOff>518795</xdr:colOff>
      <xdr:row>11</xdr:row>
      <xdr:rowOff>0</xdr:rowOff>
    </xdr:from>
    <xdr:to>
      <xdr:col>5</xdr:col>
      <xdr:colOff>685165</xdr:colOff>
      <xdr:row>13</xdr:row>
      <xdr:rowOff>171450</xdr:rowOff>
    </xdr:to>
    <xdr:pic>
      <xdr:nvPicPr>
        <xdr:cNvPr id="118" name="图片 3335"/>
        <xdr:cNvPicPr>
          <a:picLocks noChangeAspect="1"/>
        </xdr:cNvPicPr>
      </xdr:nvPicPr>
      <xdr:blipFill>
        <a:blip r:embed="rId1"/>
        <a:stretch>
          <a:fillRect/>
        </a:stretch>
      </xdr:blipFill>
      <xdr:spPr>
        <a:xfrm>
          <a:off x="3465830" y="2895600"/>
          <a:ext cx="166370" cy="171450"/>
        </a:xfrm>
        <a:prstGeom prst="rect">
          <a:avLst/>
        </a:prstGeom>
        <a:noFill/>
        <a:ln w="9525">
          <a:noFill/>
        </a:ln>
      </xdr:spPr>
    </xdr:pic>
    <xdr:clientData/>
  </xdr:twoCellAnchor>
  <xdr:twoCellAnchor editAs="oneCell">
    <xdr:from>
      <xdr:col>5</xdr:col>
      <xdr:colOff>609600</xdr:colOff>
      <xdr:row>11</xdr:row>
      <xdr:rowOff>0</xdr:rowOff>
    </xdr:from>
    <xdr:to>
      <xdr:col>5</xdr:col>
      <xdr:colOff>775970</xdr:colOff>
      <xdr:row>13</xdr:row>
      <xdr:rowOff>170815</xdr:rowOff>
    </xdr:to>
    <xdr:pic>
      <xdr:nvPicPr>
        <xdr:cNvPr id="119" name="图片 3335"/>
        <xdr:cNvPicPr>
          <a:picLocks noChangeAspect="1"/>
        </xdr:cNvPicPr>
      </xdr:nvPicPr>
      <xdr:blipFill>
        <a:blip r:embed="rId1"/>
        <a:stretch>
          <a:fillRect/>
        </a:stretch>
      </xdr:blipFill>
      <xdr:spPr>
        <a:xfrm>
          <a:off x="3556635" y="2895600"/>
          <a:ext cx="166370" cy="170815"/>
        </a:xfrm>
        <a:prstGeom prst="rect">
          <a:avLst/>
        </a:prstGeom>
        <a:noFill/>
        <a:ln w="9525">
          <a:noFill/>
        </a:ln>
      </xdr:spPr>
    </xdr:pic>
    <xdr:clientData/>
  </xdr:twoCellAnchor>
  <xdr:twoCellAnchor editAs="oneCell">
    <xdr:from>
      <xdr:col>17</xdr:col>
      <xdr:colOff>542290</xdr:colOff>
      <xdr:row>11</xdr:row>
      <xdr:rowOff>0</xdr:rowOff>
    </xdr:from>
    <xdr:to>
      <xdr:col>18</xdr:col>
      <xdr:colOff>152400</xdr:colOff>
      <xdr:row>13</xdr:row>
      <xdr:rowOff>172085</xdr:rowOff>
    </xdr:to>
    <xdr:pic>
      <xdr:nvPicPr>
        <xdr:cNvPr id="120" name="图片 3335"/>
        <xdr:cNvPicPr>
          <a:picLocks noChangeAspect="1"/>
        </xdr:cNvPicPr>
      </xdr:nvPicPr>
      <xdr:blipFill>
        <a:blip r:embed="rId1"/>
        <a:stretch>
          <a:fillRect/>
        </a:stretch>
      </xdr:blipFill>
      <xdr:spPr>
        <a:xfrm>
          <a:off x="13387705" y="2895600"/>
          <a:ext cx="287655" cy="172085"/>
        </a:xfrm>
        <a:prstGeom prst="rect">
          <a:avLst/>
        </a:prstGeom>
        <a:noFill/>
        <a:ln w="9525">
          <a:noFill/>
        </a:ln>
      </xdr:spPr>
    </xdr:pic>
    <xdr:clientData/>
  </xdr:twoCellAnchor>
  <xdr:twoCellAnchor editAs="oneCell">
    <xdr:from>
      <xdr:col>17</xdr:col>
      <xdr:colOff>8890</xdr:colOff>
      <xdr:row>11</xdr:row>
      <xdr:rowOff>0</xdr:rowOff>
    </xdr:from>
    <xdr:to>
      <xdr:col>17</xdr:col>
      <xdr:colOff>186055</xdr:colOff>
      <xdr:row>13</xdr:row>
      <xdr:rowOff>171450</xdr:rowOff>
    </xdr:to>
    <xdr:pic>
      <xdr:nvPicPr>
        <xdr:cNvPr id="121" name="图片 3335"/>
        <xdr:cNvPicPr>
          <a:picLocks noChangeAspect="1"/>
        </xdr:cNvPicPr>
      </xdr:nvPicPr>
      <xdr:blipFill>
        <a:blip r:embed="rId1"/>
        <a:stretch>
          <a:fillRect/>
        </a:stretch>
      </xdr:blipFill>
      <xdr:spPr>
        <a:xfrm>
          <a:off x="12854305" y="2895600"/>
          <a:ext cx="177165" cy="171450"/>
        </a:xfrm>
        <a:prstGeom prst="rect">
          <a:avLst/>
        </a:prstGeom>
        <a:noFill/>
        <a:ln w="9525">
          <a:noFill/>
        </a:ln>
      </xdr:spPr>
    </xdr:pic>
    <xdr:clientData/>
  </xdr:twoCellAnchor>
  <xdr:twoCellAnchor editAs="oneCell">
    <xdr:from>
      <xdr:col>17</xdr:col>
      <xdr:colOff>542290</xdr:colOff>
      <xdr:row>28</xdr:row>
      <xdr:rowOff>0</xdr:rowOff>
    </xdr:from>
    <xdr:to>
      <xdr:col>18</xdr:col>
      <xdr:colOff>152400</xdr:colOff>
      <xdr:row>28</xdr:row>
      <xdr:rowOff>172085</xdr:rowOff>
    </xdr:to>
    <xdr:pic>
      <xdr:nvPicPr>
        <xdr:cNvPr id="134" name="图片 3335"/>
        <xdr:cNvPicPr>
          <a:picLocks noChangeAspect="1"/>
        </xdr:cNvPicPr>
      </xdr:nvPicPr>
      <xdr:blipFill>
        <a:blip r:embed="rId1"/>
        <a:stretch>
          <a:fillRect/>
        </a:stretch>
      </xdr:blipFill>
      <xdr:spPr>
        <a:xfrm>
          <a:off x="13387705" y="10610850"/>
          <a:ext cx="287655" cy="172085"/>
        </a:xfrm>
        <a:prstGeom prst="rect">
          <a:avLst/>
        </a:prstGeom>
        <a:noFill/>
        <a:ln w="9525">
          <a:noFill/>
        </a:ln>
      </xdr:spPr>
    </xdr:pic>
    <xdr:clientData/>
  </xdr:twoCellAnchor>
  <xdr:twoCellAnchor editAs="oneCell">
    <xdr:from>
      <xdr:col>17</xdr:col>
      <xdr:colOff>8890</xdr:colOff>
      <xdr:row>28</xdr:row>
      <xdr:rowOff>0</xdr:rowOff>
    </xdr:from>
    <xdr:to>
      <xdr:col>17</xdr:col>
      <xdr:colOff>186055</xdr:colOff>
      <xdr:row>28</xdr:row>
      <xdr:rowOff>171450</xdr:rowOff>
    </xdr:to>
    <xdr:pic>
      <xdr:nvPicPr>
        <xdr:cNvPr id="135" name="图片 3335"/>
        <xdr:cNvPicPr>
          <a:picLocks noChangeAspect="1"/>
        </xdr:cNvPicPr>
      </xdr:nvPicPr>
      <xdr:blipFill>
        <a:blip r:embed="rId1"/>
        <a:stretch>
          <a:fillRect/>
        </a:stretch>
      </xdr:blipFill>
      <xdr:spPr>
        <a:xfrm>
          <a:off x="12854305" y="10610850"/>
          <a:ext cx="177165" cy="171450"/>
        </a:xfrm>
        <a:prstGeom prst="rect">
          <a:avLst/>
        </a:prstGeom>
        <a:noFill/>
        <a:ln w="9525">
          <a:noFill/>
        </a:ln>
      </xdr:spPr>
    </xdr:pic>
    <xdr:clientData/>
  </xdr:twoCellAnchor>
  <xdr:twoCellAnchor editAs="oneCell">
    <xdr:from>
      <xdr:col>5</xdr:col>
      <xdr:colOff>609600</xdr:colOff>
      <xdr:row>34</xdr:row>
      <xdr:rowOff>0</xdr:rowOff>
    </xdr:from>
    <xdr:to>
      <xdr:col>5</xdr:col>
      <xdr:colOff>776605</xdr:colOff>
      <xdr:row>34</xdr:row>
      <xdr:rowOff>171450</xdr:rowOff>
    </xdr:to>
    <xdr:pic>
      <xdr:nvPicPr>
        <xdr:cNvPr id="136" name="图片 3335"/>
        <xdr:cNvPicPr>
          <a:picLocks noChangeAspect="1"/>
        </xdr:cNvPicPr>
      </xdr:nvPicPr>
      <xdr:blipFill>
        <a:blip r:embed="rId1"/>
        <a:stretch>
          <a:fillRect/>
        </a:stretch>
      </xdr:blipFill>
      <xdr:spPr>
        <a:xfrm>
          <a:off x="3556635" y="13696950"/>
          <a:ext cx="167005" cy="171450"/>
        </a:xfrm>
        <a:prstGeom prst="rect">
          <a:avLst/>
        </a:prstGeom>
        <a:noFill/>
        <a:ln w="9525">
          <a:noFill/>
        </a:ln>
      </xdr:spPr>
    </xdr:pic>
    <xdr:clientData/>
  </xdr:twoCellAnchor>
  <xdr:twoCellAnchor editAs="oneCell">
    <xdr:from>
      <xdr:col>5</xdr:col>
      <xdr:colOff>609600</xdr:colOff>
      <xdr:row>34</xdr:row>
      <xdr:rowOff>0</xdr:rowOff>
    </xdr:from>
    <xdr:to>
      <xdr:col>5</xdr:col>
      <xdr:colOff>821055</xdr:colOff>
      <xdr:row>34</xdr:row>
      <xdr:rowOff>171450</xdr:rowOff>
    </xdr:to>
    <xdr:pic>
      <xdr:nvPicPr>
        <xdr:cNvPr id="137" name="图片 3335"/>
        <xdr:cNvPicPr>
          <a:picLocks noChangeAspect="1"/>
        </xdr:cNvPicPr>
      </xdr:nvPicPr>
      <xdr:blipFill>
        <a:blip r:embed="rId1"/>
        <a:stretch>
          <a:fillRect/>
        </a:stretch>
      </xdr:blipFill>
      <xdr:spPr>
        <a:xfrm>
          <a:off x="3556635" y="13696950"/>
          <a:ext cx="211455" cy="171450"/>
        </a:xfrm>
        <a:prstGeom prst="rect">
          <a:avLst/>
        </a:prstGeom>
        <a:noFill/>
        <a:ln w="9525">
          <a:noFill/>
        </a:ln>
      </xdr:spPr>
    </xdr:pic>
    <xdr:clientData/>
  </xdr:twoCellAnchor>
  <xdr:twoCellAnchor editAs="oneCell">
    <xdr:from>
      <xdr:col>5</xdr:col>
      <xdr:colOff>609600</xdr:colOff>
      <xdr:row>34</xdr:row>
      <xdr:rowOff>0</xdr:rowOff>
    </xdr:from>
    <xdr:to>
      <xdr:col>5</xdr:col>
      <xdr:colOff>819150</xdr:colOff>
      <xdr:row>34</xdr:row>
      <xdr:rowOff>171450</xdr:rowOff>
    </xdr:to>
    <xdr:pic>
      <xdr:nvPicPr>
        <xdr:cNvPr id="138" name="图片 3335"/>
        <xdr:cNvPicPr>
          <a:picLocks noChangeAspect="1"/>
        </xdr:cNvPicPr>
      </xdr:nvPicPr>
      <xdr:blipFill>
        <a:blip r:embed="rId1"/>
        <a:stretch>
          <a:fillRect/>
        </a:stretch>
      </xdr:blipFill>
      <xdr:spPr>
        <a:xfrm>
          <a:off x="3556635" y="13696950"/>
          <a:ext cx="209550" cy="171450"/>
        </a:xfrm>
        <a:prstGeom prst="rect">
          <a:avLst/>
        </a:prstGeom>
        <a:noFill/>
        <a:ln w="9525">
          <a:noFill/>
        </a:ln>
      </xdr:spPr>
    </xdr:pic>
    <xdr:clientData/>
  </xdr:twoCellAnchor>
  <xdr:twoCellAnchor editAs="oneCell">
    <xdr:from>
      <xdr:col>5</xdr:col>
      <xdr:colOff>609600</xdr:colOff>
      <xdr:row>34</xdr:row>
      <xdr:rowOff>0</xdr:rowOff>
    </xdr:from>
    <xdr:to>
      <xdr:col>5</xdr:col>
      <xdr:colOff>895985</xdr:colOff>
      <xdr:row>34</xdr:row>
      <xdr:rowOff>171450</xdr:rowOff>
    </xdr:to>
    <xdr:pic>
      <xdr:nvPicPr>
        <xdr:cNvPr id="139" name="图片 3335"/>
        <xdr:cNvPicPr>
          <a:picLocks noChangeAspect="1"/>
        </xdr:cNvPicPr>
      </xdr:nvPicPr>
      <xdr:blipFill>
        <a:blip r:embed="rId1"/>
        <a:stretch>
          <a:fillRect/>
        </a:stretch>
      </xdr:blipFill>
      <xdr:spPr>
        <a:xfrm>
          <a:off x="3556635" y="13696950"/>
          <a:ext cx="286385" cy="17145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42074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42074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42074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42074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42074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42074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42074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42074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42074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42074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32994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42074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4199870"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3666470"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3666470"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4199870"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3666470"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3666470"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4199870"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4199870"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4199870"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420745"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420745"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420745"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420745" y="0"/>
          <a:ext cx="286385" cy="171450"/>
        </a:xfrm>
        <a:prstGeom prst="rect">
          <a:avLst/>
        </a:prstGeom>
        <a:noFill/>
        <a:ln w="9525">
          <a:noFill/>
        </a:ln>
      </xdr:spPr>
    </xdr:pic>
    <xdr:clientData/>
  </xdr:twoCellAnchor>
  <xdr:twoCellAnchor editAs="oneCell">
    <xdr:from>
      <xdr:col>17</xdr:col>
      <xdr:colOff>542290</xdr:colOff>
      <xdr:row>20</xdr:row>
      <xdr:rowOff>0</xdr:rowOff>
    </xdr:from>
    <xdr:to>
      <xdr:col>18</xdr:col>
      <xdr:colOff>152400</xdr:colOff>
      <xdr:row>22</xdr:row>
      <xdr:rowOff>172085</xdr:rowOff>
    </xdr:to>
    <xdr:pic>
      <xdr:nvPicPr>
        <xdr:cNvPr id="32" name="图片 3335"/>
        <xdr:cNvPicPr>
          <a:picLocks noChangeAspect="1"/>
        </xdr:cNvPicPr>
      </xdr:nvPicPr>
      <xdr:blipFill>
        <a:blip r:embed="rId1"/>
        <a:stretch>
          <a:fillRect/>
        </a:stretch>
      </xdr:blipFill>
      <xdr:spPr>
        <a:xfrm>
          <a:off x="14199870" y="6565900"/>
          <a:ext cx="287655" cy="172085"/>
        </a:xfrm>
        <a:prstGeom prst="rect">
          <a:avLst/>
        </a:prstGeom>
        <a:noFill/>
        <a:ln w="9525">
          <a:noFill/>
        </a:ln>
      </xdr:spPr>
    </xdr:pic>
    <xdr:clientData/>
  </xdr:twoCellAnchor>
  <xdr:twoCellAnchor editAs="oneCell">
    <xdr:from>
      <xdr:col>17</xdr:col>
      <xdr:colOff>8890</xdr:colOff>
      <xdr:row>20</xdr:row>
      <xdr:rowOff>0</xdr:rowOff>
    </xdr:from>
    <xdr:to>
      <xdr:col>17</xdr:col>
      <xdr:colOff>186055</xdr:colOff>
      <xdr:row>22</xdr:row>
      <xdr:rowOff>171450</xdr:rowOff>
    </xdr:to>
    <xdr:pic>
      <xdr:nvPicPr>
        <xdr:cNvPr id="33" name="图片 3335"/>
        <xdr:cNvPicPr>
          <a:picLocks noChangeAspect="1"/>
        </xdr:cNvPicPr>
      </xdr:nvPicPr>
      <xdr:blipFill>
        <a:blip r:embed="rId1"/>
        <a:stretch>
          <a:fillRect/>
        </a:stretch>
      </xdr:blipFill>
      <xdr:spPr>
        <a:xfrm>
          <a:off x="13666470" y="6565900"/>
          <a:ext cx="17716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144145</xdr:colOff>
      <xdr:row>0</xdr:row>
      <xdr:rowOff>171450</xdr:rowOff>
    </xdr:to>
    <xdr:pic>
      <xdr:nvPicPr>
        <xdr:cNvPr id="60" name="图片 3335"/>
        <xdr:cNvPicPr>
          <a:picLocks noChangeAspect="1"/>
        </xdr:cNvPicPr>
      </xdr:nvPicPr>
      <xdr:blipFill>
        <a:blip r:embed="rId1"/>
        <a:stretch>
          <a:fillRect/>
        </a:stretch>
      </xdr:blipFill>
      <xdr:spPr>
        <a:xfrm>
          <a:off x="990600" y="0"/>
          <a:ext cx="23749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188595</xdr:colOff>
      <xdr:row>0</xdr:row>
      <xdr:rowOff>171450</xdr:rowOff>
    </xdr:to>
    <xdr:pic>
      <xdr:nvPicPr>
        <xdr:cNvPr id="61" name="图片 3335"/>
        <xdr:cNvPicPr>
          <a:picLocks noChangeAspect="1"/>
        </xdr:cNvPicPr>
      </xdr:nvPicPr>
      <xdr:blipFill>
        <a:blip r:embed="rId1"/>
        <a:stretch>
          <a:fillRect/>
        </a:stretch>
      </xdr:blipFill>
      <xdr:spPr>
        <a:xfrm>
          <a:off x="990600" y="0"/>
          <a:ext cx="28194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186690</xdr:colOff>
      <xdr:row>0</xdr:row>
      <xdr:rowOff>171450</xdr:rowOff>
    </xdr:to>
    <xdr:pic>
      <xdr:nvPicPr>
        <xdr:cNvPr id="62" name="图片 3335"/>
        <xdr:cNvPicPr>
          <a:picLocks noChangeAspect="1"/>
        </xdr:cNvPicPr>
      </xdr:nvPicPr>
      <xdr:blipFill>
        <a:blip r:embed="rId1"/>
        <a:stretch>
          <a:fillRect/>
        </a:stretch>
      </xdr:blipFill>
      <xdr:spPr>
        <a:xfrm>
          <a:off x="990600" y="0"/>
          <a:ext cx="280035" cy="171450"/>
        </a:xfrm>
        <a:prstGeom prst="rect">
          <a:avLst/>
        </a:prstGeom>
        <a:noFill/>
        <a:ln w="9525">
          <a:noFill/>
        </a:ln>
      </xdr:spPr>
    </xdr:pic>
    <xdr:clientData/>
  </xdr:twoCellAnchor>
  <xdr:twoCellAnchor editAs="oneCell">
    <xdr:from>
      <xdr:col>1</xdr:col>
      <xdr:colOff>609600</xdr:colOff>
      <xdr:row>0</xdr:row>
      <xdr:rowOff>0</xdr:rowOff>
    </xdr:from>
    <xdr:to>
      <xdr:col>2</xdr:col>
      <xdr:colOff>263525</xdr:colOff>
      <xdr:row>0</xdr:row>
      <xdr:rowOff>171450</xdr:rowOff>
    </xdr:to>
    <xdr:pic>
      <xdr:nvPicPr>
        <xdr:cNvPr id="63" name="图片 3335"/>
        <xdr:cNvPicPr>
          <a:picLocks noChangeAspect="1"/>
        </xdr:cNvPicPr>
      </xdr:nvPicPr>
      <xdr:blipFill>
        <a:blip r:embed="rId1"/>
        <a:stretch>
          <a:fillRect/>
        </a:stretch>
      </xdr:blipFill>
      <xdr:spPr>
        <a:xfrm>
          <a:off x="990600" y="0"/>
          <a:ext cx="35687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171450</xdr:rowOff>
    </xdr:to>
    <xdr:pic>
      <xdr:nvPicPr>
        <xdr:cNvPr id="64" name="图片 3335"/>
        <xdr:cNvPicPr>
          <a:picLocks noChangeAspect="1"/>
        </xdr:cNvPicPr>
      </xdr:nvPicPr>
      <xdr:blipFill>
        <a:blip r:embed="rId1"/>
        <a:stretch>
          <a:fillRect/>
        </a:stretch>
      </xdr:blipFill>
      <xdr:spPr>
        <a:xfrm>
          <a:off x="990600" y="0"/>
          <a:ext cx="20320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170815</xdr:rowOff>
    </xdr:to>
    <xdr:pic>
      <xdr:nvPicPr>
        <xdr:cNvPr id="65" name="图片 3335"/>
        <xdr:cNvPicPr>
          <a:picLocks noChangeAspect="1"/>
        </xdr:cNvPicPr>
      </xdr:nvPicPr>
      <xdr:blipFill>
        <a:blip r:embed="rId1"/>
        <a:stretch>
          <a:fillRect/>
        </a:stretch>
      </xdr:blipFill>
      <xdr:spPr>
        <a:xfrm>
          <a:off x="990600" y="0"/>
          <a:ext cx="203200" cy="170815"/>
        </a:xfrm>
        <a:prstGeom prst="rect">
          <a:avLst/>
        </a:prstGeom>
        <a:noFill/>
        <a:ln w="9525">
          <a:noFill/>
        </a:ln>
      </xdr:spPr>
    </xdr:pic>
    <xdr:clientData/>
  </xdr:twoCellAnchor>
  <xdr:twoCellAnchor editAs="oneCell">
    <xdr:from>
      <xdr:col>1</xdr:col>
      <xdr:colOff>518795</xdr:colOff>
      <xdr:row>0</xdr:row>
      <xdr:rowOff>0</xdr:rowOff>
    </xdr:from>
    <xdr:to>
      <xdr:col>2</xdr:col>
      <xdr:colOff>52705</xdr:colOff>
      <xdr:row>0</xdr:row>
      <xdr:rowOff>171450</xdr:rowOff>
    </xdr:to>
    <xdr:pic>
      <xdr:nvPicPr>
        <xdr:cNvPr id="66" name="图片 3335"/>
        <xdr:cNvPicPr>
          <a:picLocks noChangeAspect="1"/>
        </xdr:cNvPicPr>
      </xdr:nvPicPr>
      <xdr:blipFill>
        <a:blip r:embed="rId1"/>
        <a:stretch>
          <a:fillRect/>
        </a:stretch>
      </xdr:blipFill>
      <xdr:spPr>
        <a:xfrm>
          <a:off x="899795" y="0"/>
          <a:ext cx="23685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143510</xdr:colOff>
      <xdr:row>0</xdr:row>
      <xdr:rowOff>170815</xdr:rowOff>
    </xdr:to>
    <xdr:pic>
      <xdr:nvPicPr>
        <xdr:cNvPr id="67" name="图片 3335"/>
        <xdr:cNvPicPr>
          <a:picLocks noChangeAspect="1"/>
        </xdr:cNvPicPr>
      </xdr:nvPicPr>
      <xdr:blipFill>
        <a:blip r:embed="rId1"/>
        <a:stretch>
          <a:fillRect/>
        </a:stretch>
      </xdr:blipFill>
      <xdr:spPr>
        <a:xfrm>
          <a:off x="990600" y="0"/>
          <a:ext cx="236855" cy="170815"/>
        </a:xfrm>
        <a:prstGeom prst="rect">
          <a:avLst/>
        </a:prstGeom>
        <a:noFill/>
        <a:ln w="9525">
          <a:noFill/>
        </a:ln>
      </xdr:spPr>
    </xdr:pic>
    <xdr:clientData/>
  </xdr:twoCellAnchor>
  <xdr:twoCellAnchor editAs="oneCell">
    <xdr:from>
      <xdr:col>5</xdr:col>
      <xdr:colOff>609600</xdr:colOff>
      <xdr:row>62</xdr:row>
      <xdr:rowOff>0</xdr:rowOff>
    </xdr:from>
    <xdr:to>
      <xdr:col>5</xdr:col>
      <xdr:colOff>776605</xdr:colOff>
      <xdr:row>62</xdr:row>
      <xdr:rowOff>171450</xdr:rowOff>
    </xdr:to>
    <xdr:pic>
      <xdr:nvPicPr>
        <xdr:cNvPr id="80" name="图片 3335"/>
        <xdr:cNvPicPr>
          <a:picLocks noChangeAspect="1"/>
        </xdr:cNvPicPr>
      </xdr:nvPicPr>
      <xdr:blipFill>
        <a:blip r:embed="rId1"/>
        <a:stretch>
          <a:fillRect/>
        </a:stretch>
      </xdr:blipFill>
      <xdr:spPr>
        <a:xfrm>
          <a:off x="3420745" y="20281900"/>
          <a:ext cx="167005" cy="171450"/>
        </a:xfrm>
        <a:prstGeom prst="rect">
          <a:avLst/>
        </a:prstGeom>
        <a:noFill/>
        <a:ln w="9525">
          <a:noFill/>
        </a:ln>
      </xdr:spPr>
    </xdr:pic>
    <xdr:clientData/>
  </xdr:twoCellAnchor>
  <xdr:twoCellAnchor editAs="oneCell">
    <xdr:from>
      <xdr:col>5</xdr:col>
      <xdr:colOff>609600</xdr:colOff>
      <xdr:row>62</xdr:row>
      <xdr:rowOff>0</xdr:rowOff>
    </xdr:from>
    <xdr:to>
      <xdr:col>5</xdr:col>
      <xdr:colOff>821055</xdr:colOff>
      <xdr:row>62</xdr:row>
      <xdr:rowOff>171450</xdr:rowOff>
    </xdr:to>
    <xdr:pic>
      <xdr:nvPicPr>
        <xdr:cNvPr id="81" name="图片 3335"/>
        <xdr:cNvPicPr>
          <a:picLocks noChangeAspect="1"/>
        </xdr:cNvPicPr>
      </xdr:nvPicPr>
      <xdr:blipFill>
        <a:blip r:embed="rId1"/>
        <a:stretch>
          <a:fillRect/>
        </a:stretch>
      </xdr:blipFill>
      <xdr:spPr>
        <a:xfrm>
          <a:off x="3420745" y="20281900"/>
          <a:ext cx="211455" cy="171450"/>
        </a:xfrm>
        <a:prstGeom prst="rect">
          <a:avLst/>
        </a:prstGeom>
        <a:noFill/>
        <a:ln w="9525">
          <a:noFill/>
        </a:ln>
      </xdr:spPr>
    </xdr:pic>
    <xdr:clientData/>
  </xdr:twoCellAnchor>
  <xdr:twoCellAnchor editAs="oneCell">
    <xdr:from>
      <xdr:col>5</xdr:col>
      <xdr:colOff>609600</xdr:colOff>
      <xdr:row>62</xdr:row>
      <xdr:rowOff>0</xdr:rowOff>
    </xdr:from>
    <xdr:to>
      <xdr:col>5</xdr:col>
      <xdr:colOff>819150</xdr:colOff>
      <xdr:row>62</xdr:row>
      <xdr:rowOff>171450</xdr:rowOff>
    </xdr:to>
    <xdr:pic>
      <xdr:nvPicPr>
        <xdr:cNvPr id="82" name="图片 3335"/>
        <xdr:cNvPicPr>
          <a:picLocks noChangeAspect="1"/>
        </xdr:cNvPicPr>
      </xdr:nvPicPr>
      <xdr:blipFill>
        <a:blip r:embed="rId1"/>
        <a:stretch>
          <a:fillRect/>
        </a:stretch>
      </xdr:blipFill>
      <xdr:spPr>
        <a:xfrm>
          <a:off x="3420745" y="20281900"/>
          <a:ext cx="209550" cy="171450"/>
        </a:xfrm>
        <a:prstGeom prst="rect">
          <a:avLst/>
        </a:prstGeom>
        <a:noFill/>
        <a:ln w="9525">
          <a:noFill/>
        </a:ln>
      </xdr:spPr>
    </xdr:pic>
    <xdr:clientData/>
  </xdr:twoCellAnchor>
  <xdr:twoCellAnchor editAs="oneCell">
    <xdr:from>
      <xdr:col>5</xdr:col>
      <xdr:colOff>609600</xdr:colOff>
      <xdr:row>62</xdr:row>
      <xdr:rowOff>0</xdr:rowOff>
    </xdr:from>
    <xdr:to>
      <xdr:col>5</xdr:col>
      <xdr:colOff>895985</xdr:colOff>
      <xdr:row>62</xdr:row>
      <xdr:rowOff>171450</xdr:rowOff>
    </xdr:to>
    <xdr:pic>
      <xdr:nvPicPr>
        <xdr:cNvPr id="83" name="图片 3335"/>
        <xdr:cNvPicPr>
          <a:picLocks noChangeAspect="1"/>
        </xdr:cNvPicPr>
      </xdr:nvPicPr>
      <xdr:blipFill>
        <a:blip r:embed="rId1"/>
        <a:stretch>
          <a:fillRect/>
        </a:stretch>
      </xdr:blipFill>
      <xdr:spPr>
        <a:xfrm>
          <a:off x="3420745" y="20281900"/>
          <a:ext cx="286385" cy="171450"/>
        </a:xfrm>
        <a:prstGeom prst="rect">
          <a:avLst/>
        </a:prstGeom>
        <a:noFill/>
        <a:ln w="9525">
          <a:noFill/>
        </a:ln>
      </xdr:spPr>
    </xdr:pic>
    <xdr:clientData/>
  </xdr:twoCellAnchor>
  <xdr:twoCellAnchor editAs="oneCell">
    <xdr:from>
      <xdr:col>17</xdr:col>
      <xdr:colOff>542290</xdr:colOff>
      <xdr:row>18</xdr:row>
      <xdr:rowOff>0</xdr:rowOff>
    </xdr:from>
    <xdr:to>
      <xdr:col>18</xdr:col>
      <xdr:colOff>152400</xdr:colOff>
      <xdr:row>18</xdr:row>
      <xdr:rowOff>172085</xdr:rowOff>
    </xdr:to>
    <xdr:pic>
      <xdr:nvPicPr>
        <xdr:cNvPr id="90" name="图片 3335"/>
        <xdr:cNvPicPr>
          <a:picLocks noChangeAspect="1"/>
        </xdr:cNvPicPr>
      </xdr:nvPicPr>
      <xdr:blipFill>
        <a:blip r:embed="rId1"/>
        <a:stretch>
          <a:fillRect/>
        </a:stretch>
      </xdr:blipFill>
      <xdr:spPr>
        <a:xfrm>
          <a:off x="14199870" y="5880100"/>
          <a:ext cx="287655" cy="172085"/>
        </a:xfrm>
        <a:prstGeom prst="rect">
          <a:avLst/>
        </a:prstGeom>
        <a:noFill/>
        <a:ln w="9525">
          <a:noFill/>
        </a:ln>
      </xdr:spPr>
    </xdr:pic>
    <xdr:clientData/>
  </xdr:twoCellAnchor>
  <xdr:twoCellAnchor editAs="oneCell">
    <xdr:from>
      <xdr:col>17</xdr:col>
      <xdr:colOff>8890</xdr:colOff>
      <xdr:row>18</xdr:row>
      <xdr:rowOff>0</xdr:rowOff>
    </xdr:from>
    <xdr:to>
      <xdr:col>17</xdr:col>
      <xdr:colOff>186055</xdr:colOff>
      <xdr:row>18</xdr:row>
      <xdr:rowOff>171450</xdr:rowOff>
    </xdr:to>
    <xdr:pic>
      <xdr:nvPicPr>
        <xdr:cNvPr id="91" name="图片 3335"/>
        <xdr:cNvPicPr>
          <a:picLocks noChangeAspect="1"/>
        </xdr:cNvPicPr>
      </xdr:nvPicPr>
      <xdr:blipFill>
        <a:blip r:embed="rId1"/>
        <a:stretch>
          <a:fillRect/>
        </a:stretch>
      </xdr:blipFill>
      <xdr:spPr>
        <a:xfrm>
          <a:off x="13666470" y="5880100"/>
          <a:ext cx="177165" cy="171450"/>
        </a:xfrm>
        <a:prstGeom prst="rect">
          <a:avLst/>
        </a:prstGeom>
        <a:noFill/>
        <a:ln w="9525">
          <a:noFill/>
        </a:ln>
      </xdr:spPr>
    </xdr:pic>
    <xdr:clientData/>
  </xdr:twoCellAnchor>
  <xdr:twoCellAnchor editAs="oneCell">
    <xdr:from>
      <xdr:col>5</xdr:col>
      <xdr:colOff>609600</xdr:colOff>
      <xdr:row>41</xdr:row>
      <xdr:rowOff>0</xdr:rowOff>
    </xdr:from>
    <xdr:to>
      <xdr:col>5</xdr:col>
      <xdr:colOff>742315</xdr:colOff>
      <xdr:row>41</xdr:row>
      <xdr:rowOff>171450</xdr:rowOff>
    </xdr:to>
    <xdr:pic>
      <xdr:nvPicPr>
        <xdr:cNvPr id="92" name="图片 3335"/>
        <xdr:cNvPicPr>
          <a:picLocks noChangeAspect="1"/>
        </xdr:cNvPicPr>
      </xdr:nvPicPr>
      <xdr:blipFill>
        <a:blip r:embed="rId1"/>
        <a:stretch>
          <a:fillRect/>
        </a:stretch>
      </xdr:blipFill>
      <xdr:spPr>
        <a:xfrm>
          <a:off x="3420745" y="12566650"/>
          <a:ext cx="132715" cy="171450"/>
        </a:xfrm>
        <a:prstGeom prst="rect">
          <a:avLst/>
        </a:prstGeom>
        <a:noFill/>
        <a:ln w="9525">
          <a:noFill/>
        </a:ln>
      </xdr:spPr>
    </xdr:pic>
    <xdr:clientData/>
  </xdr:twoCellAnchor>
  <xdr:twoCellAnchor editAs="oneCell">
    <xdr:from>
      <xdr:col>5</xdr:col>
      <xdr:colOff>609600</xdr:colOff>
      <xdr:row>41</xdr:row>
      <xdr:rowOff>0</xdr:rowOff>
    </xdr:from>
    <xdr:to>
      <xdr:col>5</xdr:col>
      <xdr:colOff>742315</xdr:colOff>
      <xdr:row>41</xdr:row>
      <xdr:rowOff>170815</xdr:rowOff>
    </xdr:to>
    <xdr:pic>
      <xdr:nvPicPr>
        <xdr:cNvPr id="93" name="图片 3335"/>
        <xdr:cNvPicPr>
          <a:picLocks noChangeAspect="1"/>
        </xdr:cNvPicPr>
      </xdr:nvPicPr>
      <xdr:blipFill>
        <a:blip r:embed="rId1"/>
        <a:stretch>
          <a:fillRect/>
        </a:stretch>
      </xdr:blipFill>
      <xdr:spPr>
        <a:xfrm>
          <a:off x="3420745" y="12566650"/>
          <a:ext cx="132715" cy="170815"/>
        </a:xfrm>
        <a:prstGeom prst="rect">
          <a:avLst/>
        </a:prstGeom>
        <a:noFill/>
        <a:ln w="9525">
          <a:noFill/>
        </a:ln>
      </xdr:spPr>
    </xdr:pic>
    <xdr:clientData/>
  </xdr:twoCellAnchor>
  <xdr:twoCellAnchor editAs="oneCell">
    <xdr:from>
      <xdr:col>5</xdr:col>
      <xdr:colOff>518795</xdr:colOff>
      <xdr:row>41</xdr:row>
      <xdr:rowOff>0</xdr:rowOff>
    </xdr:from>
    <xdr:to>
      <xdr:col>5</xdr:col>
      <xdr:colOff>685165</xdr:colOff>
      <xdr:row>41</xdr:row>
      <xdr:rowOff>171450</xdr:rowOff>
    </xdr:to>
    <xdr:pic>
      <xdr:nvPicPr>
        <xdr:cNvPr id="94" name="图片 3335"/>
        <xdr:cNvPicPr>
          <a:picLocks noChangeAspect="1"/>
        </xdr:cNvPicPr>
      </xdr:nvPicPr>
      <xdr:blipFill>
        <a:blip r:embed="rId1"/>
        <a:stretch>
          <a:fillRect/>
        </a:stretch>
      </xdr:blipFill>
      <xdr:spPr>
        <a:xfrm>
          <a:off x="3329940" y="12566650"/>
          <a:ext cx="166370" cy="171450"/>
        </a:xfrm>
        <a:prstGeom prst="rect">
          <a:avLst/>
        </a:prstGeom>
        <a:noFill/>
        <a:ln w="9525">
          <a:noFill/>
        </a:ln>
      </xdr:spPr>
    </xdr:pic>
    <xdr:clientData/>
  </xdr:twoCellAnchor>
  <xdr:twoCellAnchor editAs="oneCell">
    <xdr:from>
      <xdr:col>5</xdr:col>
      <xdr:colOff>609600</xdr:colOff>
      <xdr:row>41</xdr:row>
      <xdr:rowOff>0</xdr:rowOff>
    </xdr:from>
    <xdr:to>
      <xdr:col>5</xdr:col>
      <xdr:colOff>775970</xdr:colOff>
      <xdr:row>41</xdr:row>
      <xdr:rowOff>170815</xdr:rowOff>
    </xdr:to>
    <xdr:pic>
      <xdr:nvPicPr>
        <xdr:cNvPr id="95" name="图片 3335"/>
        <xdr:cNvPicPr>
          <a:picLocks noChangeAspect="1"/>
        </xdr:cNvPicPr>
      </xdr:nvPicPr>
      <xdr:blipFill>
        <a:blip r:embed="rId1"/>
        <a:stretch>
          <a:fillRect/>
        </a:stretch>
      </xdr:blipFill>
      <xdr:spPr>
        <a:xfrm>
          <a:off x="3420745" y="12566650"/>
          <a:ext cx="166370" cy="170815"/>
        </a:xfrm>
        <a:prstGeom prst="rect">
          <a:avLst/>
        </a:prstGeom>
        <a:noFill/>
        <a:ln w="9525">
          <a:noFill/>
        </a:ln>
      </xdr:spPr>
    </xdr:pic>
    <xdr:clientData/>
  </xdr:twoCellAnchor>
  <xdr:twoCellAnchor editAs="oneCell">
    <xdr:from>
      <xdr:col>17</xdr:col>
      <xdr:colOff>542290</xdr:colOff>
      <xdr:row>41</xdr:row>
      <xdr:rowOff>0</xdr:rowOff>
    </xdr:from>
    <xdr:to>
      <xdr:col>18</xdr:col>
      <xdr:colOff>152400</xdr:colOff>
      <xdr:row>41</xdr:row>
      <xdr:rowOff>172085</xdr:rowOff>
    </xdr:to>
    <xdr:pic>
      <xdr:nvPicPr>
        <xdr:cNvPr id="96" name="图片 3335"/>
        <xdr:cNvPicPr>
          <a:picLocks noChangeAspect="1"/>
        </xdr:cNvPicPr>
      </xdr:nvPicPr>
      <xdr:blipFill>
        <a:blip r:embed="rId1"/>
        <a:stretch>
          <a:fillRect/>
        </a:stretch>
      </xdr:blipFill>
      <xdr:spPr>
        <a:xfrm>
          <a:off x="14199870" y="12566650"/>
          <a:ext cx="287655" cy="172085"/>
        </a:xfrm>
        <a:prstGeom prst="rect">
          <a:avLst/>
        </a:prstGeom>
        <a:noFill/>
        <a:ln w="9525">
          <a:noFill/>
        </a:ln>
      </xdr:spPr>
    </xdr:pic>
    <xdr:clientData/>
  </xdr:twoCellAnchor>
  <xdr:twoCellAnchor editAs="oneCell">
    <xdr:from>
      <xdr:col>17</xdr:col>
      <xdr:colOff>8890</xdr:colOff>
      <xdr:row>41</xdr:row>
      <xdr:rowOff>0</xdr:rowOff>
    </xdr:from>
    <xdr:to>
      <xdr:col>17</xdr:col>
      <xdr:colOff>186055</xdr:colOff>
      <xdr:row>41</xdr:row>
      <xdr:rowOff>171450</xdr:rowOff>
    </xdr:to>
    <xdr:pic>
      <xdr:nvPicPr>
        <xdr:cNvPr id="97" name="图片 3335"/>
        <xdr:cNvPicPr>
          <a:picLocks noChangeAspect="1"/>
        </xdr:cNvPicPr>
      </xdr:nvPicPr>
      <xdr:blipFill>
        <a:blip r:embed="rId1"/>
        <a:stretch>
          <a:fillRect/>
        </a:stretch>
      </xdr:blipFill>
      <xdr:spPr>
        <a:xfrm>
          <a:off x="13666470" y="12566650"/>
          <a:ext cx="177165" cy="171450"/>
        </a:xfrm>
        <a:prstGeom prst="rect">
          <a:avLst/>
        </a:prstGeom>
        <a:noFill/>
        <a:ln w="9525">
          <a:noFill/>
        </a:ln>
      </xdr:spPr>
    </xdr:pic>
    <xdr:clientData/>
  </xdr:twoCellAnchor>
  <xdr:twoCellAnchor editAs="oneCell">
    <xdr:from>
      <xdr:col>17</xdr:col>
      <xdr:colOff>542290</xdr:colOff>
      <xdr:row>51</xdr:row>
      <xdr:rowOff>0</xdr:rowOff>
    </xdr:from>
    <xdr:to>
      <xdr:col>18</xdr:col>
      <xdr:colOff>152400</xdr:colOff>
      <xdr:row>53</xdr:row>
      <xdr:rowOff>172085</xdr:rowOff>
    </xdr:to>
    <xdr:pic>
      <xdr:nvPicPr>
        <xdr:cNvPr id="134" name="图片 3335"/>
        <xdr:cNvPicPr>
          <a:picLocks noChangeAspect="1"/>
        </xdr:cNvPicPr>
      </xdr:nvPicPr>
      <xdr:blipFill>
        <a:blip r:embed="rId1"/>
        <a:stretch>
          <a:fillRect/>
        </a:stretch>
      </xdr:blipFill>
      <xdr:spPr>
        <a:xfrm>
          <a:off x="14199870" y="17195800"/>
          <a:ext cx="287655" cy="172085"/>
        </a:xfrm>
        <a:prstGeom prst="rect">
          <a:avLst/>
        </a:prstGeom>
        <a:noFill/>
        <a:ln w="9525">
          <a:noFill/>
        </a:ln>
      </xdr:spPr>
    </xdr:pic>
    <xdr:clientData/>
  </xdr:twoCellAnchor>
  <xdr:twoCellAnchor editAs="oneCell">
    <xdr:from>
      <xdr:col>17</xdr:col>
      <xdr:colOff>8890</xdr:colOff>
      <xdr:row>51</xdr:row>
      <xdr:rowOff>0</xdr:rowOff>
    </xdr:from>
    <xdr:to>
      <xdr:col>17</xdr:col>
      <xdr:colOff>186055</xdr:colOff>
      <xdr:row>53</xdr:row>
      <xdr:rowOff>171450</xdr:rowOff>
    </xdr:to>
    <xdr:pic>
      <xdr:nvPicPr>
        <xdr:cNvPr id="135" name="图片 3335"/>
        <xdr:cNvPicPr>
          <a:picLocks noChangeAspect="1"/>
        </xdr:cNvPicPr>
      </xdr:nvPicPr>
      <xdr:blipFill>
        <a:blip r:embed="rId1"/>
        <a:stretch>
          <a:fillRect/>
        </a:stretch>
      </xdr:blipFill>
      <xdr:spPr>
        <a:xfrm>
          <a:off x="13666470" y="17195800"/>
          <a:ext cx="177165" cy="171450"/>
        </a:xfrm>
        <a:prstGeom prst="rect">
          <a:avLst/>
        </a:prstGeom>
        <a:noFill/>
        <a:ln w="9525">
          <a:noFill/>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582035"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582035"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582035"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582035"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582035"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582035"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582035"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582035"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582035"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582035"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491230"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582035"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3641705"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3108305"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3108305"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3641705"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3108305"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3108305"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3641705"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3641705"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3641705"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582035"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582035"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582035"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582035" y="0"/>
          <a:ext cx="286385" cy="171450"/>
        </a:xfrm>
        <a:prstGeom prst="rect">
          <a:avLst/>
        </a:prstGeom>
        <a:noFill/>
        <a:ln w="9525">
          <a:noFill/>
        </a:ln>
      </xdr:spPr>
    </xdr:pic>
    <xdr:clientData/>
  </xdr:twoCellAnchor>
  <xdr:twoCellAnchor editAs="oneCell">
    <xdr:from>
      <xdr:col>17</xdr:col>
      <xdr:colOff>542290</xdr:colOff>
      <xdr:row>25</xdr:row>
      <xdr:rowOff>0</xdr:rowOff>
    </xdr:from>
    <xdr:to>
      <xdr:col>18</xdr:col>
      <xdr:colOff>152400</xdr:colOff>
      <xdr:row>25</xdr:row>
      <xdr:rowOff>172085</xdr:rowOff>
    </xdr:to>
    <xdr:pic>
      <xdr:nvPicPr>
        <xdr:cNvPr id="32" name="图片 3335"/>
        <xdr:cNvPicPr>
          <a:picLocks noChangeAspect="1"/>
        </xdr:cNvPicPr>
      </xdr:nvPicPr>
      <xdr:blipFill>
        <a:blip r:embed="rId1"/>
        <a:stretch>
          <a:fillRect/>
        </a:stretch>
      </xdr:blipFill>
      <xdr:spPr>
        <a:xfrm>
          <a:off x="13641705" y="12496800"/>
          <a:ext cx="287655" cy="172085"/>
        </a:xfrm>
        <a:prstGeom prst="rect">
          <a:avLst/>
        </a:prstGeom>
        <a:noFill/>
        <a:ln w="9525">
          <a:noFill/>
        </a:ln>
      </xdr:spPr>
    </xdr:pic>
    <xdr:clientData/>
  </xdr:twoCellAnchor>
  <xdr:twoCellAnchor editAs="oneCell">
    <xdr:from>
      <xdr:col>17</xdr:col>
      <xdr:colOff>8890</xdr:colOff>
      <xdr:row>25</xdr:row>
      <xdr:rowOff>0</xdr:rowOff>
    </xdr:from>
    <xdr:to>
      <xdr:col>17</xdr:col>
      <xdr:colOff>186055</xdr:colOff>
      <xdr:row>25</xdr:row>
      <xdr:rowOff>171450</xdr:rowOff>
    </xdr:to>
    <xdr:pic>
      <xdr:nvPicPr>
        <xdr:cNvPr id="33" name="图片 3335"/>
        <xdr:cNvPicPr>
          <a:picLocks noChangeAspect="1"/>
        </xdr:cNvPicPr>
      </xdr:nvPicPr>
      <xdr:blipFill>
        <a:blip r:embed="rId1"/>
        <a:stretch>
          <a:fillRect/>
        </a:stretch>
      </xdr:blipFill>
      <xdr:spPr>
        <a:xfrm>
          <a:off x="13108305" y="12496800"/>
          <a:ext cx="17716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144145</xdr:colOff>
      <xdr:row>0</xdr:row>
      <xdr:rowOff>171450</xdr:rowOff>
    </xdr:to>
    <xdr:pic>
      <xdr:nvPicPr>
        <xdr:cNvPr id="60" name="图片 3335"/>
        <xdr:cNvPicPr>
          <a:picLocks noChangeAspect="1"/>
        </xdr:cNvPicPr>
      </xdr:nvPicPr>
      <xdr:blipFill>
        <a:blip r:embed="rId1"/>
        <a:stretch>
          <a:fillRect/>
        </a:stretch>
      </xdr:blipFill>
      <xdr:spPr>
        <a:xfrm>
          <a:off x="990600" y="0"/>
          <a:ext cx="23749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188595</xdr:colOff>
      <xdr:row>0</xdr:row>
      <xdr:rowOff>171450</xdr:rowOff>
    </xdr:to>
    <xdr:pic>
      <xdr:nvPicPr>
        <xdr:cNvPr id="61" name="图片 3335"/>
        <xdr:cNvPicPr>
          <a:picLocks noChangeAspect="1"/>
        </xdr:cNvPicPr>
      </xdr:nvPicPr>
      <xdr:blipFill>
        <a:blip r:embed="rId1"/>
        <a:stretch>
          <a:fillRect/>
        </a:stretch>
      </xdr:blipFill>
      <xdr:spPr>
        <a:xfrm>
          <a:off x="990600" y="0"/>
          <a:ext cx="28194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186690</xdr:colOff>
      <xdr:row>0</xdr:row>
      <xdr:rowOff>171450</xdr:rowOff>
    </xdr:to>
    <xdr:pic>
      <xdr:nvPicPr>
        <xdr:cNvPr id="62" name="图片 3335"/>
        <xdr:cNvPicPr>
          <a:picLocks noChangeAspect="1"/>
        </xdr:cNvPicPr>
      </xdr:nvPicPr>
      <xdr:blipFill>
        <a:blip r:embed="rId1"/>
        <a:stretch>
          <a:fillRect/>
        </a:stretch>
      </xdr:blipFill>
      <xdr:spPr>
        <a:xfrm>
          <a:off x="990600" y="0"/>
          <a:ext cx="280035" cy="171450"/>
        </a:xfrm>
        <a:prstGeom prst="rect">
          <a:avLst/>
        </a:prstGeom>
        <a:noFill/>
        <a:ln w="9525">
          <a:noFill/>
        </a:ln>
      </xdr:spPr>
    </xdr:pic>
    <xdr:clientData/>
  </xdr:twoCellAnchor>
  <xdr:twoCellAnchor editAs="oneCell">
    <xdr:from>
      <xdr:col>1</xdr:col>
      <xdr:colOff>609600</xdr:colOff>
      <xdr:row>0</xdr:row>
      <xdr:rowOff>0</xdr:rowOff>
    </xdr:from>
    <xdr:to>
      <xdr:col>2</xdr:col>
      <xdr:colOff>263525</xdr:colOff>
      <xdr:row>0</xdr:row>
      <xdr:rowOff>171450</xdr:rowOff>
    </xdr:to>
    <xdr:pic>
      <xdr:nvPicPr>
        <xdr:cNvPr id="63" name="图片 3335"/>
        <xdr:cNvPicPr>
          <a:picLocks noChangeAspect="1"/>
        </xdr:cNvPicPr>
      </xdr:nvPicPr>
      <xdr:blipFill>
        <a:blip r:embed="rId1"/>
        <a:stretch>
          <a:fillRect/>
        </a:stretch>
      </xdr:blipFill>
      <xdr:spPr>
        <a:xfrm>
          <a:off x="990600" y="0"/>
          <a:ext cx="35687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171450</xdr:rowOff>
    </xdr:to>
    <xdr:pic>
      <xdr:nvPicPr>
        <xdr:cNvPr id="64" name="图片 3335"/>
        <xdr:cNvPicPr>
          <a:picLocks noChangeAspect="1"/>
        </xdr:cNvPicPr>
      </xdr:nvPicPr>
      <xdr:blipFill>
        <a:blip r:embed="rId1"/>
        <a:stretch>
          <a:fillRect/>
        </a:stretch>
      </xdr:blipFill>
      <xdr:spPr>
        <a:xfrm>
          <a:off x="990600" y="0"/>
          <a:ext cx="20320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170815</xdr:rowOff>
    </xdr:to>
    <xdr:pic>
      <xdr:nvPicPr>
        <xdr:cNvPr id="65" name="图片 3335"/>
        <xdr:cNvPicPr>
          <a:picLocks noChangeAspect="1"/>
        </xdr:cNvPicPr>
      </xdr:nvPicPr>
      <xdr:blipFill>
        <a:blip r:embed="rId1"/>
        <a:stretch>
          <a:fillRect/>
        </a:stretch>
      </xdr:blipFill>
      <xdr:spPr>
        <a:xfrm>
          <a:off x="990600" y="0"/>
          <a:ext cx="203200" cy="170815"/>
        </a:xfrm>
        <a:prstGeom prst="rect">
          <a:avLst/>
        </a:prstGeom>
        <a:noFill/>
        <a:ln w="9525">
          <a:noFill/>
        </a:ln>
      </xdr:spPr>
    </xdr:pic>
    <xdr:clientData/>
  </xdr:twoCellAnchor>
  <xdr:twoCellAnchor editAs="oneCell">
    <xdr:from>
      <xdr:col>1</xdr:col>
      <xdr:colOff>518795</xdr:colOff>
      <xdr:row>0</xdr:row>
      <xdr:rowOff>0</xdr:rowOff>
    </xdr:from>
    <xdr:to>
      <xdr:col>2</xdr:col>
      <xdr:colOff>52705</xdr:colOff>
      <xdr:row>0</xdr:row>
      <xdr:rowOff>171450</xdr:rowOff>
    </xdr:to>
    <xdr:pic>
      <xdr:nvPicPr>
        <xdr:cNvPr id="66" name="图片 3335"/>
        <xdr:cNvPicPr>
          <a:picLocks noChangeAspect="1"/>
        </xdr:cNvPicPr>
      </xdr:nvPicPr>
      <xdr:blipFill>
        <a:blip r:embed="rId1"/>
        <a:stretch>
          <a:fillRect/>
        </a:stretch>
      </xdr:blipFill>
      <xdr:spPr>
        <a:xfrm>
          <a:off x="899795" y="0"/>
          <a:ext cx="23685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143510</xdr:colOff>
      <xdr:row>0</xdr:row>
      <xdr:rowOff>170815</xdr:rowOff>
    </xdr:to>
    <xdr:pic>
      <xdr:nvPicPr>
        <xdr:cNvPr id="67" name="图片 3335"/>
        <xdr:cNvPicPr>
          <a:picLocks noChangeAspect="1"/>
        </xdr:cNvPicPr>
      </xdr:nvPicPr>
      <xdr:blipFill>
        <a:blip r:embed="rId1"/>
        <a:stretch>
          <a:fillRect/>
        </a:stretch>
      </xdr:blipFill>
      <xdr:spPr>
        <a:xfrm>
          <a:off x="990600" y="0"/>
          <a:ext cx="236855" cy="170815"/>
        </a:xfrm>
        <a:prstGeom prst="rect">
          <a:avLst/>
        </a:prstGeom>
        <a:noFill/>
        <a:ln w="9525">
          <a:noFill/>
        </a:ln>
      </xdr:spPr>
    </xdr:pic>
    <xdr:clientData/>
  </xdr:twoCellAnchor>
  <xdr:twoCellAnchor editAs="oneCell">
    <xdr:from>
      <xdr:col>5</xdr:col>
      <xdr:colOff>609600</xdr:colOff>
      <xdr:row>4</xdr:row>
      <xdr:rowOff>0</xdr:rowOff>
    </xdr:from>
    <xdr:to>
      <xdr:col>5</xdr:col>
      <xdr:colOff>742315</xdr:colOff>
      <xdr:row>4</xdr:row>
      <xdr:rowOff>171450</xdr:rowOff>
    </xdr:to>
    <xdr:pic>
      <xdr:nvPicPr>
        <xdr:cNvPr id="100" name="图片 3335"/>
        <xdr:cNvPicPr>
          <a:picLocks noChangeAspect="1"/>
        </xdr:cNvPicPr>
      </xdr:nvPicPr>
      <xdr:blipFill>
        <a:blip r:embed="rId1"/>
        <a:stretch>
          <a:fillRect/>
        </a:stretch>
      </xdr:blipFill>
      <xdr:spPr>
        <a:xfrm>
          <a:off x="3582035" y="1009650"/>
          <a:ext cx="132715" cy="171450"/>
        </a:xfrm>
        <a:prstGeom prst="rect">
          <a:avLst/>
        </a:prstGeom>
        <a:noFill/>
        <a:ln w="9525">
          <a:noFill/>
        </a:ln>
      </xdr:spPr>
    </xdr:pic>
    <xdr:clientData/>
  </xdr:twoCellAnchor>
  <xdr:twoCellAnchor editAs="oneCell">
    <xdr:from>
      <xdr:col>5</xdr:col>
      <xdr:colOff>609600</xdr:colOff>
      <xdr:row>4</xdr:row>
      <xdr:rowOff>0</xdr:rowOff>
    </xdr:from>
    <xdr:to>
      <xdr:col>5</xdr:col>
      <xdr:colOff>742315</xdr:colOff>
      <xdr:row>4</xdr:row>
      <xdr:rowOff>170815</xdr:rowOff>
    </xdr:to>
    <xdr:pic>
      <xdr:nvPicPr>
        <xdr:cNvPr id="101" name="图片 3335"/>
        <xdr:cNvPicPr>
          <a:picLocks noChangeAspect="1"/>
        </xdr:cNvPicPr>
      </xdr:nvPicPr>
      <xdr:blipFill>
        <a:blip r:embed="rId1"/>
        <a:stretch>
          <a:fillRect/>
        </a:stretch>
      </xdr:blipFill>
      <xdr:spPr>
        <a:xfrm>
          <a:off x="3582035" y="1009650"/>
          <a:ext cx="132715" cy="170815"/>
        </a:xfrm>
        <a:prstGeom prst="rect">
          <a:avLst/>
        </a:prstGeom>
        <a:noFill/>
        <a:ln w="9525">
          <a:noFill/>
        </a:ln>
      </xdr:spPr>
    </xdr:pic>
    <xdr:clientData/>
  </xdr:twoCellAnchor>
  <xdr:twoCellAnchor editAs="oneCell">
    <xdr:from>
      <xdr:col>5</xdr:col>
      <xdr:colOff>518795</xdr:colOff>
      <xdr:row>4</xdr:row>
      <xdr:rowOff>0</xdr:rowOff>
    </xdr:from>
    <xdr:to>
      <xdr:col>5</xdr:col>
      <xdr:colOff>685165</xdr:colOff>
      <xdr:row>4</xdr:row>
      <xdr:rowOff>171450</xdr:rowOff>
    </xdr:to>
    <xdr:pic>
      <xdr:nvPicPr>
        <xdr:cNvPr id="102" name="图片 3335"/>
        <xdr:cNvPicPr>
          <a:picLocks noChangeAspect="1"/>
        </xdr:cNvPicPr>
      </xdr:nvPicPr>
      <xdr:blipFill>
        <a:blip r:embed="rId1"/>
        <a:stretch>
          <a:fillRect/>
        </a:stretch>
      </xdr:blipFill>
      <xdr:spPr>
        <a:xfrm>
          <a:off x="3491230" y="1009650"/>
          <a:ext cx="166370" cy="171450"/>
        </a:xfrm>
        <a:prstGeom prst="rect">
          <a:avLst/>
        </a:prstGeom>
        <a:noFill/>
        <a:ln w="9525">
          <a:noFill/>
        </a:ln>
      </xdr:spPr>
    </xdr:pic>
    <xdr:clientData/>
  </xdr:twoCellAnchor>
  <xdr:twoCellAnchor editAs="oneCell">
    <xdr:from>
      <xdr:col>5</xdr:col>
      <xdr:colOff>609600</xdr:colOff>
      <xdr:row>4</xdr:row>
      <xdr:rowOff>0</xdr:rowOff>
    </xdr:from>
    <xdr:to>
      <xdr:col>5</xdr:col>
      <xdr:colOff>775970</xdr:colOff>
      <xdr:row>4</xdr:row>
      <xdr:rowOff>170815</xdr:rowOff>
    </xdr:to>
    <xdr:pic>
      <xdr:nvPicPr>
        <xdr:cNvPr id="103" name="图片 3335"/>
        <xdr:cNvPicPr>
          <a:picLocks noChangeAspect="1"/>
        </xdr:cNvPicPr>
      </xdr:nvPicPr>
      <xdr:blipFill>
        <a:blip r:embed="rId1"/>
        <a:stretch>
          <a:fillRect/>
        </a:stretch>
      </xdr:blipFill>
      <xdr:spPr>
        <a:xfrm>
          <a:off x="3582035" y="1009650"/>
          <a:ext cx="166370" cy="170815"/>
        </a:xfrm>
        <a:prstGeom prst="rect">
          <a:avLst/>
        </a:prstGeom>
        <a:noFill/>
        <a:ln w="9525">
          <a:noFill/>
        </a:ln>
      </xdr:spPr>
    </xdr:pic>
    <xdr:clientData/>
  </xdr:twoCellAnchor>
  <xdr:twoCellAnchor editAs="oneCell">
    <xdr:from>
      <xdr:col>17</xdr:col>
      <xdr:colOff>542290</xdr:colOff>
      <xdr:row>4</xdr:row>
      <xdr:rowOff>0</xdr:rowOff>
    </xdr:from>
    <xdr:to>
      <xdr:col>18</xdr:col>
      <xdr:colOff>152400</xdr:colOff>
      <xdr:row>4</xdr:row>
      <xdr:rowOff>172085</xdr:rowOff>
    </xdr:to>
    <xdr:pic>
      <xdr:nvPicPr>
        <xdr:cNvPr id="104" name="图片 3335"/>
        <xdr:cNvPicPr>
          <a:picLocks noChangeAspect="1"/>
        </xdr:cNvPicPr>
      </xdr:nvPicPr>
      <xdr:blipFill>
        <a:blip r:embed="rId1"/>
        <a:stretch>
          <a:fillRect/>
        </a:stretch>
      </xdr:blipFill>
      <xdr:spPr>
        <a:xfrm>
          <a:off x="13641705" y="1009650"/>
          <a:ext cx="287655" cy="172085"/>
        </a:xfrm>
        <a:prstGeom prst="rect">
          <a:avLst/>
        </a:prstGeom>
        <a:noFill/>
        <a:ln w="9525">
          <a:noFill/>
        </a:ln>
      </xdr:spPr>
    </xdr:pic>
    <xdr:clientData/>
  </xdr:twoCellAnchor>
  <xdr:twoCellAnchor editAs="oneCell">
    <xdr:from>
      <xdr:col>17</xdr:col>
      <xdr:colOff>8890</xdr:colOff>
      <xdr:row>4</xdr:row>
      <xdr:rowOff>0</xdr:rowOff>
    </xdr:from>
    <xdr:to>
      <xdr:col>17</xdr:col>
      <xdr:colOff>186055</xdr:colOff>
      <xdr:row>4</xdr:row>
      <xdr:rowOff>171450</xdr:rowOff>
    </xdr:to>
    <xdr:pic>
      <xdr:nvPicPr>
        <xdr:cNvPr id="105" name="图片 3335"/>
        <xdr:cNvPicPr>
          <a:picLocks noChangeAspect="1"/>
        </xdr:cNvPicPr>
      </xdr:nvPicPr>
      <xdr:blipFill>
        <a:blip r:embed="rId1"/>
        <a:stretch>
          <a:fillRect/>
        </a:stretch>
      </xdr:blipFill>
      <xdr:spPr>
        <a:xfrm>
          <a:off x="13108305" y="1009650"/>
          <a:ext cx="177165" cy="171450"/>
        </a:xfrm>
        <a:prstGeom prst="rect">
          <a:avLst/>
        </a:prstGeom>
        <a:noFill/>
        <a:ln w="9525">
          <a:noFill/>
        </a:ln>
      </xdr:spPr>
    </xdr:pic>
    <xdr:clientData/>
  </xdr:twoCellAnchor>
  <xdr:twoCellAnchor editAs="oneCell">
    <xdr:from>
      <xdr:col>17</xdr:col>
      <xdr:colOff>542290</xdr:colOff>
      <xdr:row>26</xdr:row>
      <xdr:rowOff>0</xdr:rowOff>
    </xdr:from>
    <xdr:to>
      <xdr:col>18</xdr:col>
      <xdr:colOff>152400</xdr:colOff>
      <xdr:row>26</xdr:row>
      <xdr:rowOff>172085</xdr:rowOff>
    </xdr:to>
    <xdr:pic>
      <xdr:nvPicPr>
        <xdr:cNvPr id="134" name="图片 3335"/>
        <xdr:cNvPicPr>
          <a:picLocks noChangeAspect="1"/>
        </xdr:cNvPicPr>
      </xdr:nvPicPr>
      <xdr:blipFill>
        <a:blip r:embed="rId1"/>
        <a:stretch>
          <a:fillRect/>
        </a:stretch>
      </xdr:blipFill>
      <xdr:spPr>
        <a:xfrm>
          <a:off x="13641705" y="13182600"/>
          <a:ext cx="287655" cy="172085"/>
        </a:xfrm>
        <a:prstGeom prst="rect">
          <a:avLst/>
        </a:prstGeom>
        <a:noFill/>
        <a:ln w="9525">
          <a:noFill/>
        </a:ln>
      </xdr:spPr>
    </xdr:pic>
    <xdr:clientData/>
  </xdr:twoCellAnchor>
  <xdr:twoCellAnchor editAs="oneCell">
    <xdr:from>
      <xdr:col>17</xdr:col>
      <xdr:colOff>8890</xdr:colOff>
      <xdr:row>26</xdr:row>
      <xdr:rowOff>0</xdr:rowOff>
    </xdr:from>
    <xdr:to>
      <xdr:col>17</xdr:col>
      <xdr:colOff>186055</xdr:colOff>
      <xdr:row>26</xdr:row>
      <xdr:rowOff>171450</xdr:rowOff>
    </xdr:to>
    <xdr:pic>
      <xdr:nvPicPr>
        <xdr:cNvPr id="135" name="图片 3335"/>
        <xdr:cNvPicPr>
          <a:picLocks noChangeAspect="1"/>
        </xdr:cNvPicPr>
      </xdr:nvPicPr>
      <xdr:blipFill>
        <a:blip r:embed="rId1"/>
        <a:stretch>
          <a:fillRect/>
        </a:stretch>
      </xdr:blipFill>
      <xdr:spPr>
        <a:xfrm>
          <a:off x="13108305" y="13182600"/>
          <a:ext cx="177165" cy="171450"/>
        </a:xfrm>
        <a:prstGeom prst="rect">
          <a:avLst/>
        </a:prstGeom>
        <a:noFill/>
        <a:ln w="9525">
          <a:noFill/>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609600</xdr:colOff>
      <xdr:row>3</xdr:row>
      <xdr:rowOff>0</xdr:rowOff>
    </xdr:from>
    <xdr:to>
      <xdr:col>5</xdr:col>
      <xdr:colOff>776605</xdr:colOff>
      <xdr:row>3</xdr:row>
      <xdr:rowOff>171450</xdr:rowOff>
    </xdr:to>
    <xdr:pic>
      <xdr:nvPicPr>
        <xdr:cNvPr id="2" name="图片 3335"/>
        <xdr:cNvPicPr>
          <a:picLocks noChangeAspect="1"/>
        </xdr:cNvPicPr>
      </xdr:nvPicPr>
      <xdr:blipFill>
        <a:blip r:embed="rId1"/>
        <a:stretch>
          <a:fillRect/>
        </a:stretch>
      </xdr:blipFill>
      <xdr:spPr>
        <a:xfrm>
          <a:off x="3615690" y="666750"/>
          <a:ext cx="167005" cy="171450"/>
        </a:xfrm>
        <a:prstGeom prst="rect">
          <a:avLst/>
        </a:prstGeom>
        <a:noFill/>
        <a:ln w="9525">
          <a:noFill/>
        </a:ln>
      </xdr:spPr>
    </xdr:pic>
    <xdr:clientData/>
  </xdr:twoCellAnchor>
  <xdr:twoCellAnchor editAs="oneCell">
    <xdr:from>
      <xdr:col>5</xdr:col>
      <xdr:colOff>609600</xdr:colOff>
      <xdr:row>3</xdr:row>
      <xdr:rowOff>0</xdr:rowOff>
    </xdr:from>
    <xdr:to>
      <xdr:col>5</xdr:col>
      <xdr:colOff>821055</xdr:colOff>
      <xdr:row>3</xdr:row>
      <xdr:rowOff>171450</xdr:rowOff>
    </xdr:to>
    <xdr:pic>
      <xdr:nvPicPr>
        <xdr:cNvPr id="3" name="图片 3335"/>
        <xdr:cNvPicPr>
          <a:picLocks noChangeAspect="1"/>
        </xdr:cNvPicPr>
      </xdr:nvPicPr>
      <xdr:blipFill>
        <a:blip r:embed="rId1"/>
        <a:stretch>
          <a:fillRect/>
        </a:stretch>
      </xdr:blipFill>
      <xdr:spPr>
        <a:xfrm>
          <a:off x="3615690" y="666750"/>
          <a:ext cx="211455" cy="171450"/>
        </a:xfrm>
        <a:prstGeom prst="rect">
          <a:avLst/>
        </a:prstGeom>
        <a:noFill/>
        <a:ln w="9525">
          <a:noFill/>
        </a:ln>
      </xdr:spPr>
    </xdr:pic>
    <xdr:clientData/>
  </xdr:twoCellAnchor>
  <xdr:twoCellAnchor editAs="oneCell">
    <xdr:from>
      <xdr:col>5</xdr:col>
      <xdr:colOff>609600</xdr:colOff>
      <xdr:row>3</xdr:row>
      <xdr:rowOff>0</xdr:rowOff>
    </xdr:from>
    <xdr:to>
      <xdr:col>5</xdr:col>
      <xdr:colOff>819150</xdr:colOff>
      <xdr:row>3</xdr:row>
      <xdr:rowOff>171450</xdr:rowOff>
    </xdr:to>
    <xdr:pic>
      <xdr:nvPicPr>
        <xdr:cNvPr id="4" name="图片 3335"/>
        <xdr:cNvPicPr>
          <a:picLocks noChangeAspect="1"/>
        </xdr:cNvPicPr>
      </xdr:nvPicPr>
      <xdr:blipFill>
        <a:blip r:embed="rId1"/>
        <a:stretch>
          <a:fillRect/>
        </a:stretch>
      </xdr:blipFill>
      <xdr:spPr>
        <a:xfrm>
          <a:off x="3615690" y="666750"/>
          <a:ext cx="209550" cy="171450"/>
        </a:xfrm>
        <a:prstGeom prst="rect">
          <a:avLst/>
        </a:prstGeom>
        <a:noFill/>
        <a:ln w="9525">
          <a:noFill/>
        </a:ln>
      </xdr:spPr>
    </xdr:pic>
    <xdr:clientData/>
  </xdr:twoCellAnchor>
  <xdr:twoCellAnchor editAs="oneCell">
    <xdr:from>
      <xdr:col>5</xdr:col>
      <xdr:colOff>609600</xdr:colOff>
      <xdr:row>3</xdr:row>
      <xdr:rowOff>0</xdr:rowOff>
    </xdr:from>
    <xdr:to>
      <xdr:col>5</xdr:col>
      <xdr:colOff>895985</xdr:colOff>
      <xdr:row>3</xdr:row>
      <xdr:rowOff>171450</xdr:rowOff>
    </xdr:to>
    <xdr:pic>
      <xdr:nvPicPr>
        <xdr:cNvPr id="5" name="图片 3335"/>
        <xdr:cNvPicPr>
          <a:picLocks noChangeAspect="1"/>
        </xdr:cNvPicPr>
      </xdr:nvPicPr>
      <xdr:blipFill>
        <a:blip r:embed="rId1"/>
        <a:stretch>
          <a:fillRect/>
        </a:stretch>
      </xdr:blipFill>
      <xdr:spPr>
        <a:xfrm>
          <a:off x="3615690" y="666750"/>
          <a:ext cx="286385" cy="171450"/>
        </a:xfrm>
        <a:prstGeom prst="rect">
          <a:avLst/>
        </a:prstGeom>
        <a:noFill/>
        <a:ln w="9525">
          <a:noFill/>
        </a:ln>
      </xdr:spPr>
    </xdr:pic>
    <xdr:clientData/>
  </xdr:twoCellAnchor>
  <xdr:twoCellAnchor editAs="oneCell">
    <xdr:from>
      <xdr:col>5</xdr:col>
      <xdr:colOff>609600</xdr:colOff>
      <xdr:row>2</xdr:row>
      <xdr:rowOff>0</xdr:rowOff>
    </xdr:from>
    <xdr:to>
      <xdr:col>5</xdr:col>
      <xdr:colOff>776605</xdr:colOff>
      <xdr:row>3</xdr:row>
      <xdr:rowOff>0</xdr:rowOff>
    </xdr:to>
    <xdr:pic>
      <xdr:nvPicPr>
        <xdr:cNvPr id="6" name="图片 3335"/>
        <xdr:cNvPicPr>
          <a:picLocks noChangeAspect="1"/>
        </xdr:cNvPicPr>
      </xdr:nvPicPr>
      <xdr:blipFill>
        <a:blip r:embed="rId1"/>
        <a:stretch>
          <a:fillRect/>
        </a:stretch>
      </xdr:blipFill>
      <xdr:spPr>
        <a:xfrm>
          <a:off x="3615690" y="495300"/>
          <a:ext cx="167005" cy="171450"/>
        </a:xfrm>
        <a:prstGeom prst="rect">
          <a:avLst/>
        </a:prstGeom>
        <a:noFill/>
        <a:ln w="9525">
          <a:noFill/>
        </a:ln>
      </xdr:spPr>
    </xdr:pic>
    <xdr:clientData/>
  </xdr:twoCellAnchor>
  <xdr:twoCellAnchor editAs="oneCell">
    <xdr:from>
      <xdr:col>5</xdr:col>
      <xdr:colOff>609600</xdr:colOff>
      <xdr:row>2</xdr:row>
      <xdr:rowOff>0</xdr:rowOff>
    </xdr:from>
    <xdr:to>
      <xdr:col>5</xdr:col>
      <xdr:colOff>821055</xdr:colOff>
      <xdr:row>3</xdr:row>
      <xdr:rowOff>0</xdr:rowOff>
    </xdr:to>
    <xdr:pic>
      <xdr:nvPicPr>
        <xdr:cNvPr id="7" name="图片 3335"/>
        <xdr:cNvPicPr>
          <a:picLocks noChangeAspect="1"/>
        </xdr:cNvPicPr>
      </xdr:nvPicPr>
      <xdr:blipFill>
        <a:blip r:embed="rId1"/>
        <a:stretch>
          <a:fillRect/>
        </a:stretch>
      </xdr:blipFill>
      <xdr:spPr>
        <a:xfrm>
          <a:off x="3615690" y="495300"/>
          <a:ext cx="211455" cy="171450"/>
        </a:xfrm>
        <a:prstGeom prst="rect">
          <a:avLst/>
        </a:prstGeom>
        <a:noFill/>
        <a:ln w="9525">
          <a:noFill/>
        </a:ln>
      </xdr:spPr>
    </xdr:pic>
    <xdr:clientData/>
  </xdr:twoCellAnchor>
  <xdr:twoCellAnchor editAs="oneCell">
    <xdr:from>
      <xdr:col>5</xdr:col>
      <xdr:colOff>609600</xdr:colOff>
      <xdr:row>2</xdr:row>
      <xdr:rowOff>0</xdr:rowOff>
    </xdr:from>
    <xdr:to>
      <xdr:col>5</xdr:col>
      <xdr:colOff>819150</xdr:colOff>
      <xdr:row>3</xdr:row>
      <xdr:rowOff>0</xdr:rowOff>
    </xdr:to>
    <xdr:pic>
      <xdr:nvPicPr>
        <xdr:cNvPr id="8" name="图片 3335"/>
        <xdr:cNvPicPr>
          <a:picLocks noChangeAspect="1"/>
        </xdr:cNvPicPr>
      </xdr:nvPicPr>
      <xdr:blipFill>
        <a:blip r:embed="rId1"/>
        <a:stretch>
          <a:fillRect/>
        </a:stretch>
      </xdr:blipFill>
      <xdr:spPr>
        <a:xfrm>
          <a:off x="3615690" y="495300"/>
          <a:ext cx="209550" cy="171450"/>
        </a:xfrm>
        <a:prstGeom prst="rect">
          <a:avLst/>
        </a:prstGeom>
        <a:noFill/>
        <a:ln w="9525">
          <a:noFill/>
        </a:ln>
      </xdr:spPr>
    </xdr:pic>
    <xdr:clientData/>
  </xdr:twoCellAnchor>
  <xdr:twoCellAnchor editAs="oneCell">
    <xdr:from>
      <xdr:col>5</xdr:col>
      <xdr:colOff>609600</xdr:colOff>
      <xdr:row>2</xdr:row>
      <xdr:rowOff>0</xdr:rowOff>
    </xdr:from>
    <xdr:to>
      <xdr:col>5</xdr:col>
      <xdr:colOff>895985</xdr:colOff>
      <xdr:row>3</xdr:row>
      <xdr:rowOff>0</xdr:rowOff>
    </xdr:to>
    <xdr:pic>
      <xdr:nvPicPr>
        <xdr:cNvPr id="9" name="图片 3335"/>
        <xdr:cNvPicPr>
          <a:picLocks noChangeAspect="1"/>
        </xdr:cNvPicPr>
      </xdr:nvPicPr>
      <xdr:blipFill>
        <a:blip r:embed="rId1"/>
        <a:stretch>
          <a:fillRect/>
        </a:stretch>
      </xdr:blipFill>
      <xdr:spPr>
        <a:xfrm>
          <a:off x="3615690" y="495300"/>
          <a:ext cx="28638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171450</xdr:rowOff>
    </xdr:to>
    <xdr:pic>
      <xdr:nvPicPr>
        <xdr:cNvPr id="10" name="图片 3335"/>
        <xdr:cNvPicPr>
          <a:picLocks noChangeAspect="1"/>
        </xdr:cNvPicPr>
      </xdr:nvPicPr>
      <xdr:blipFill>
        <a:blip r:embed="rId1"/>
        <a:stretch>
          <a:fillRect/>
        </a:stretch>
      </xdr:blipFill>
      <xdr:spPr>
        <a:xfrm>
          <a:off x="3615690" y="0"/>
          <a:ext cx="132715" cy="171450"/>
        </a:xfrm>
        <a:prstGeom prst="rect">
          <a:avLst/>
        </a:prstGeom>
        <a:noFill/>
        <a:ln w="9525">
          <a:noFill/>
        </a:ln>
      </xdr:spPr>
    </xdr:pic>
    <xdr:clientData/>
  </xdr:twoCellAnchor>
  <xdr:twoCellAnchor editAs="oneCell">
    <xdr:from>
      <xdr:col>5</xdr:col>
      <xdr:colOff>609600</xdr:colOff>
      <xdr:row>0</xdr:row>
      <xdr:rowOff>0</xdr:rowOff>
    </xdr:from>
    <xdr:to>
      <xdr:col>5</xdr:col>
      <xdr:colOff>742315</xdr:colOff>
      <xdr:row>0</xdr:row>
      <xdr:rowOff>170815</xdr:rowOff>
    </xdr:to>
    <xdr:pic>
      <xdr:nvPicPr>
        <xdr:cNvPr id="11" name="图片 3335"/>
        <xdr:cNvPicPr>
          <a:picLocks noChangeAspect="1"/>
        </xdr:cNvPicPr>
      </xdr:nvPicPr>
      <xdr:blipFill>
        <a:blip r:embed="rId1"/>
        <a:stretch>
          <a:fillRect/>
        </a:stretch>
      </xdr:blipFill>
      <xdr:spPr>
        <a:xfrm>
          <a:off x="3615690" y="0"/>
          <a:ext cx="132715" cy="170815"/>
        </a:xfrm>
        <a:prstGeom prst="rect">
          <a:avLst/>
        </a:prstGeom>
        <a:noFill/>
        <a:ln w="9525">
          <a:noFill/>
        </a:ln>
      </xdr:spPr>
    </xdr:pic>
    <xdr:clientData/>
  </xdr:twoCellAnchor>
  <xdr:twoCellAnchor editAs="oneCell">
    <xdr:from>
      <xdr:col>5</xdr:col>
      <xdr:colOff>518795</xdr:colOff>
      <xdr:row>0</xdr:row>
      <xdr:rowOff>0</xdr:rowOff>
    </xdr:from>
    <xdr:to>
      <xdr:col>5</xdr:col>
      <xdr:colOff>685165</xdr:colOff>
      <xdr:row>0</xdr:row>
      <xdr:rowOff>171450</xdr:rowOff>
    </xdr:to>
    <xdr:pic>
      <xdr:nvPicPr>
        <xdr:cNvPr id="12" name="图片 3335"/>
        <xdr:cNvPicPr>
          <a:picLocks noChangeAspect="1"/>
        </xdr:cNvPicPr>
      </xdr:nvPicPr>
      <xdr:blipFill>
        <a:blip r:embed="rId1"/>
        <a:stretch>
          <a:fillRect/>
        </a:stretch>
      </xdr:blipFill>
      <xdr:spPr>
        <a:xfrm>
          <a:off x="3524885" y="0"/>
          <a:ext cx="166370" cy="171450"/>
        </a:xfrm>
        <a:prstGeom prst="rect">
          <a:avLst/>
        </a:prstGeom>
        <a:noFill/>
        <a:ln w="9525">
          <a:noFill/>
        </a:ln>
      </xdr:spPr>
    </xdr:pic>
    <xdr:clientData/>
  </xdr:twoCellAnchor>
  <xdr:twoCellAnchor editAs="oneCell">
    <xdr:from>
      <xdr:col>5</xdr:col>
      <xdr:colOff>609600</xdr:colOff>
      <xdr:row>0</xdr:row>
      <xdr:rowOff>0</xdr:rowOff>
    </xdr:from>
    <xdr:to>
      <xdr:col>5</xdr:col>
      <xdr:colOff>775970</xdr:colOff>
      <xdr:row>0</xdr:row>
      <xdr:rowOff>170815</xdr:rowOff>
    </xdr:to>
    <xdr:pic>
      <xdr:nvPicPr>
        <xdr:cNvPr id="13" name="图片 3335"/>
        <xdr:cNvPicPr>
          <a:picLocks noChangeAspect="1"/>
        </xdr:cNvPicPr>
      </xdr:nvPicPr>
      <xdr:blipFill>
        <a:blip r:embed="rId1"/>
        <a:stretch>
          <a:fillRect/>
        </a:stretch>
      </xdr:blipFill>
      <xdr:spPr>
        <a:xfrm>
          <a:off x="3615690" y="0"/>
          <a:ext cx="166370" cy="170815"/>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171450</xdr:rowOff>
    </xdr:to>
    <xdr:pic>
      <xdr:nvPicPr>
        <xdr:cNvPr id="14" name="图片 3335"/>
        <xdr:cNvPicPr>
          <a:picLocks noChangeAspect="1"/>
        </xdr:cNvPicPr>
      </xdr:nvPicPr>
      <xdr:blipFill>
        <a:blip r:embed="rId1"/>
        <a:stretch>
          <a:fillRect/>
        </a:stretch>
      </xdr:blipFill>
      <xdr:spPr>
        <a:xfrm>
          <a:off x="17444085" y="0"/>
          <a:ext cx="287655" cy="171450"/>
        </a:xfrm>
        <a:prstGeom prst="rect">
          <a:avLst/>
        </a:prstGeom>
        <a:noFill/>
        <a:ln w="9525">
          <a:noFill/>
        </a:ln>
      </xdr:spPr>
    </xdr:pic>
    <xdr:clientData/>
  </xdr:twoCellAnchor>
  <xdr:twoCellAnchor editAs="oneCell">
    <xdr:from>
      <xdr:col>17</xdr:col>
      <xdr:colOff>8890</xdr:colOff>
      <xdr:row>0</xdr:row>
      <xdr:rowOff>0</xdr:rowOff>
    </xdr:from>
    <xdr:to>
      <xdr:col>17</xdr:col>
      <xdr:colOff>186055</xdr:colOff>
      <xdr:row>0</xdr:row>
      <xdr:rowOff>171450</xdr:rowOff>
    </xdr:to>
    <xdr:pic>
      <xdr:nvPicPr>
        <xdr:cNvPr id="15" name="图片 3335"/>
        <xdr:cNvPicPr>
          <a:picLocks noChangeAspect="1"/>
        </xdr:cNvPicPr>
      </xdr:nvPicPr>
      <xdr:blipFill>
        <a:blip r:embed="rId1"/>
        <a:stretch>
          <a:fillRect/>
        </a:stretch>
      </xdr:blipFill>
      <xdr:spPr>
        <a:xfrm>
          <a:off x="16910685" y="0"/>
          <a:ext cx="177165" cy="171450"/>
        </a:xfrm>
        <a:prstGeom prst="rect">
          <a:avLst/>
        </a:prstGeom>
        <a:noFill/>
        <a:ln w="9525">
          <a:noFill/>
        </a:ln>
      </xdr:spPr>
    </xdr:pic>
    <xdr:clientData/>
  </xdr:twoCellAnchor>
  <xdr:twoCellAnchor editAs="oneCell">
    <xdr:from>
      <xdr:col>17</xdr:col>
      <xdr:colOff>8890</xdr:colOff>
      <xdr:row>1</xdr:row>
      <xdr:rowOff>0</xdr:rowOff>
    </xdr:from>
    <xdr:to>
      <xdr:col>17</xdr:col>
      <xdr:colOff>186055</xdr:colOff>
      <xdr:row>2</xdr:row>
      <xdr:rowOff>0</xdr:rowOff>
    </xdr:to>
    <xdr:pic>
      <xdr:nvPicPr>
        <xdr:cNvPr id="16" name="图片 3335"/>
        <xdr:cNvPicPr>
          <a:picLocks noChangeAspect="1"/>
        </xdr:cNvPicPr>
      </xdr:nvPicPr>
      <xdr:blipFill>
        <a:blip r:embed="rId1"/>
        <a:stretch>
          <a:fillRect/>
        </a:stretch>
      </xdr:blipFill>
      <xdr:spPr>
        <a:xfrm>
          <a:off x="16910685" y="323850"/>
          <a:ext cx="177165" cy="171450"/>
        </a:xfrm>
        <a:prstGeom prst="rect">
          <a:avLst/>
        </a:prstGeom>
        <a:noFill/>
        <a:ln w="9525">
          <a:noFill/>
        </a:ln>
      </xdr:spPr>
    </xdr:pic>
    <xdr:clientData/>
  </xdr:twoCellAnchor>
  <xdr:twoCellAnchor editAs="oneCell">
    <xdr:from>
      <xdr:col>17</xdr:col>
      <xdr:colOff>542290</xdr:colOff>
      <xdr:row>2</xdr:row>
      <xdr:rowOff>0</xdr:rowOff>
    </xdr:from>
    <xdr:to>
      <xdr:col>18</xdr:col>
      <xdr:colOff>152400</xdr:colOff>
      <xdr:row>3</xdr:row>
      <xdr:rowOff>0</xdr:rowOff>
    </xdr:to>
    <xdr:pic>
      <xdr:nvPicPr>
        <xdr:cNvPr id="17" name="图片 3335"/>
        <xdr:cNvPicPr>
          <a:picLocks noChangeAspect="1"/>
        </xdr:cNvPicPr>
      </xdr:nvPicPr>
      <xdr:blipFill>
        <a:blip r:embed="rId1"/>
        <a:stretch>
          <a:fillRect/>
        </a:stretch>
      </xdr:blipFill>
      <xdr:spPr>
        <a:xfrm>
          <a:off x="17444085" y="495300"/>
          <a:ext cx="287655" cy="171450"/>
        </a:xfrm>
        <a:prstGeom prst="rect">
          <a:avLst/>
        </a:prstGeom>
        <a:noFill/>
        <a:ln w="9525">
          <a:noFill/>
        </a:ln>
      </xdr:spPr>
    </xdr:pic>
    <xdr:clientData/>
  </xdr:twoCellAnchor>
  <xdr:twoCellAnchor editAs="oneCell">
    <xdr:from>
      <xdr:col>17</xdr:col>
      <xdr:colOff>8890</xdr:colOff>
      <xdr:row>2</xdr:row>
      <xdr:rowOff>0</xdr:rowOff>
    </xdr:from>
    <xdr:to>
      <xdr:col>17</xdr:col>
      <xdr:colOff>186055</xdr:colOff>
      <xdr:row>3</xdr:row>
      <xdr:rowOff>0</xdr:rowOff>
    </xdr:to>
    <xdr:pic>
      <xdr:nvPicPr>
        <xdr:cNvPr id="18" name="图片 3335"/>
        <xdr:cNvPicPr>
          <a:picLocks noChangeAspect="1"/>
        </xdr:cNvPicPr>
      </xdr:nvPicPr>
      <xdr:blipFill>
        <a:blip r:embed="rId1"/>
        <a:stretch>
          <a:fillRect/>
        </a:stretch>
      </xdr:blipFill>
      <xdr:spPr>
        <a:xfrm>
          <a:off x="16910685" y="495300"/>
          <a:ext cx="177165" cy="171450"/>
        </a:xfrm>
        <a:prstGeom prst="rect">
          <a:avLst/>
        </a:prstGeom>
        <a:noFill/>
        <a:ln w="9525">
          <a:noFill/>
        </a:ln>
      </xdr:spPr>
    </xdr:pic>
    <xdr:clientData/>
  </xdr:twoCellAnchor>
  <xdr:twoCellAnchor editAs="oneCell">
    <xdr:from>
      <xdr:col>17</xdr:col>
      <xdr:colOff>8890</xdr:colOff>
      <xdr:row>3</xdr:row>
      <xdr:rowOff>0</xdr:rowOff>
    </xdr:from>
    <xdr:to>
      <xdr:col>17</xdr:col>
      <xdr:colOff>186055</xdr:colOff>
      <xdr:row>3</xdr:row>
      <xdr:rowOff>171450</xdr:rowOff>
    </xdr:to>
    <xdr:pic>
      <xdr:nvPicPr>
        <xdr:cNvPr id="19" name="图片 3335"/>
        <xdr:cNvPicPr>
          <a:picLocks noChangeAspect="1"/>
        </xdr:cNvPicPr>
      </xdr:nvPicPr>
      <xdr:blipFill>
        <a:blip r:embed="rId1"/>
        <a:stretch>
          <a:fillRect/>
        </a:stretch>
      </xdr:blipFill>
      <xdr:spPr>
        <a:xfrm>
          <a:off x="16910685" y="666750"/>
          <a:ext cx="177165" cy="171450"/>
        </a:xfrm>
        <a:prstGeom prst="rect">
          <a:avLst/>
        </a:prstGeom>
        <a:noFill/>
        <a:ln w="9525">
          <a:noFill/>
        </a:ln>
      </xdr:spPr>
    </xdr:pic>
    <xdr:clientData/>
  </xdr:twoCellAnchor>
  <xdr:twoCellAnchor editAs="oneCell">
    <xdr:from>
      <xdr:col>17</xdr:col>
      <xdr:colOff>542290</xdr:colOff>
      <xdr:row>3</xdr:row>
      <xdr:rowOff>0</xdr:rowOff>
    </xdr:from>
    <xdr:to>
      <xdr:col>18</xdr:col>
      <xdr:colOff>152400</xdr:colOff>
      <xdr:row>3</xdr:row>
      <xdr:rowOff>172085</xdr:rowOff>
    </xdr:to>
    <xdr:pic>
      <xdr:nvPicPr>
        <xdr:cNvPr id="20" name="图片 3335"/>
        <xdr:cNvPicPr>
          <a:picLocks noChangeAspect="1"/>
        </xdr:cNvPicPr>
      </xdr:nvPicPr>
      <xdr:blipFill>
        <a:blip r:embed="rId1"/>
        <a:stretch>
          <a:fillRect/>
        </a:stretch>
      </xdr:blipFill>
      <xdr:spPr>
        <a:xfrm>
          <a:off x="17444085" y="666750"/>
          <a:ext cx="287655" cy="172085"/>
        </a:xfrm>
        <a:prstGeom prst="rect">
          <a:avLst/>
        </a:prstGeom>
        <a:noFill/>
        <a:ln w="9525">
          <a:noFill/>
        </a:ln>
      </xdr:spPr>
    </xdr:pic>
    <xdr:clientData/>
  </xdr:twoCellAnchor>
  <xdr:twoCellAnchor editAs="oneCell">
    <xdr:from>
      <xdr:col>17</xdr:col>
      <xdr:colOff>542290</xdr:colOff>
      <xdr:row>1</xdr:row>
      <xdr:rowOff>0</xdr:rowOff>
    </xdr:from>
    <xdr:to>
      <xdr:col>18</xdr:col>
      <xdr:colOff>152400</xdr:colOff>
      <xdr:row>2</xdr:row>
      <xdr:rowOff>0</xdr:rowOff>
    </xdr:to>
    <xdr:pic>
      <xdr:nvPicPr>
        <xdr:cNvPr id="22" name="图片 3335"/>
        <xdr:cNvPicPr>
          <a:picLocks noChangeAspect="1"/>
        </xdr:cNvPicPr>
      </xdr:nvPicPr>
      <xdr:blipFill>
        <a:blip r:embed="rId1"/>
        <a:stretch>
          <a:fillRect/>
        </a:stretch>
      </xdr:blipFill>
      <xdr:spPr>
        <a:xfrm>
          <a:off x="17444085" y="323850"/>
          <a:ext cx="287655" cy="171450"/>
        </a:xfrm>
        <a:prstGeom prst="rect">
          <a:avLst/>
        </a:prstGeom>
        <a:noFill/>
        <a:ln w="9525">
          <a:noFill/>
        </a:ln>
      </xdr:spPr>
    </xdr:pic>
    <xdr:clientData/>
  </xdr:twoCellAnchor>
  <xdr:twoCellAnchor editAs="oneCell">
    <xdr:from>
      <xdr:col>17</xdr:col>
      <xdr:colOff>542290</xdr:colOff>
      <xdr:row>0</xdr:row>
      <xdr:rowOff>0</xdr:rowOff>
    </xdr:from>
    <xdr:to>
      <xdr:col>18</xdr:col>
      <xdr:colOff>152400</xdr:colOff>
      <xdr:row>0</xdr:row>
      <xdr:rowOff>172085</xdr:rowOff>
    </xdr:to>
    <xdr:pic>
      <xdr:nvPicPr>
        <xdr:cNvPr id="27" name="图片 3335"/>
        <xdr:cNvPicPr>
          <a:picLocks noChangeAspect="1"/>
        </xdr:cNvPicPr>
      </xdr:nvPicPr>
      <xdr:blipFill>
        <a:blip r:embed="rId1"/>
        <a:stretch>
          <a:fillRect/>
        </a:stretch>
      </xdr:blipFill>
      <xdr:spPr>
        <a:xfrm>
          <a:off x="17444085" y="0"/>
          <a:ext cx="287655" cy="172085"/>
        </a:xfrm>
        <a:prstGeom prst="rect">
          <a:avLst/>
        </a:prstGeom>
        <a:noFill/>
        <a:ln w="9525">
          <a:noFill/>
        </a:ln>
      </xdr:spPr>
    </xdr:pic>
    <xdr:clientData/>
  </xdr:twoCellAnchor>
  <xdr:twoCellAnchor editAs="oneCell">
    <xdr:from>
      <xdr:col>5</xdr:col>
      <xdr:colOff>609600</xdr:colOff>
      <xdr:row>0</xdr:row>
      <xdr:rowOff>0</xdr:rowOff>
    </xdr:from>
    <xdr:to>
      <xdr:col>5</xdr:col>
      <xdr:colOff>776605</xdr:colOff>
      <xdr:row>0</xdr:row>
      <xdr:rowOff>171450</xdr:rowOff>
    </xdr:to>
    <xdr:pic>
      <xdr:nvPicPr>
        <xdr:cNvPr id="28" name="图片 3335"/>
        <xdr:cNvPicPr>
          <a:picLocks noChangeAspect="1"/>
        </xdr:cNvPicPr>
      </xdr:nvPicPr>
      <xdr:blipFill>
        <a:blip r:embed="rId1"/>
        <a:stretch>
          <a:fillRect/>
        </a:stretch>
      </xdr:blipFill>
      <xdr:spPr>
        <a:xfrm>
          <a:off x="3615690" y="0"/>
          <a:ext cx="167005" cy="171450"/>
        </a:xfrm>
        <a:prstGeom prst="rect">
          <a:avLst/>
        </a:prstGeom>
        <a:noFill/>
        <a:ln w="9525">
          <a:noFill/>
        </a:ln>
      </xdr:spPr>
    </xdr:pic>
    <xdr:clientData/>
  </xdr:twoCellAnchor>
  <xdr:twoCellAnchor editAs="oneCell">
    <xdr:from>
      <xdr:col>5</xdr:col>
      <xdr:colOff>609600</xdr:colOff>
      <xdr:row>0</xdr:row>
      <xdr:rowOff>0</xdr:rowOff>
    </xdr:from>
    <xdr:to>
      <xdr:col>5</xdr:col>
      <xdr:colOff>821055</xdr:colOff>
      <xdr:row>0</xdr:row>
      <xdr:rowOff>171450</xdr:rowOff>
    </xdr:to>
    <xdr:pic>
      <xdr:nvPicPr>
        <xdr:cNvPr id="29" name="图片 3335"/>
        <xdr:cNvPicPr>
          <a:picLocks noChangeAspect="1"/>
        </xdr:cNvPicPr>
      </xdr:nvPicPr>
      <xdr:blipFill>
        <a:blip r:embed="rId1"/>
        <a:stretch>
          <a:fillRect/>
        </a:stretch>
      </xdr:blipFill>
      <xdr:spPr>
        <a:xfrm>
          <a:off x="3615690" y="0"/>
          <a:ext cx="211455" cy="171450"/>
        </a:xfrm>
        <a:prstGeom prst="rect">
          <a:avLst/>
        </a:prstGeom>
        <a:noFill/>
        <a:ln w="9525">
          <a:noFill/>
        </a:ln>
      </xdr:spPr>
    </xdr:pic>
    <xdr:clientData/>
  </xdr:twoCellAnchor>
  <xdr:twoCellAnchor editAs="oneCell">
    <xdr:from>
      <xdr:col>5</xdr:col>
      <xdr:colOff>609600</xdr:colOff>
      <xdr:row>0</xdr:row>
      <xdr:rowOff>0</xdr:rowOff>
    </xdr:from>
    <xdr:to>
      <xdr:col>5</xdr:col>
      <xdr:colOff>819150</xdr:colOff>
      <xdr:row>0</xdr:row>
      <xdr:rowOff>171450</xdr:rowOff>
    </xdr:to>
    <xdr:pic>
      <xdr:nvPicPr>
        <xdr:cNvPr id="30" name="图片 3335"/>
        <xdr:cNvPicPr>
          <a:picLocks noChangeAspect="1"/>
        </xdr:cNvPicPr>
      </xdr:nvPicPr>
      <xdr:blipFill>
        <a:blip r:embed="rId1"/>
        <a:stretch>
          <a:fillRect/>
        </a:stretch>
      </xdr:blipFill>
      <xdr:spPr>
        <a:xfrm>
          <a:off x="3615690" y="0"/>
          <a:ext cx="209550" cy="171450"/>
        </a:xfrm>
        <a:prstGeom prst="rect">
          <a:avLst/>
        </a:prstGeom>
        <a:noFill/>
        <a:ln w="9525">
          <a:noFill/>
        </a:ln>
      </xdr:spPr>
    </xdr:pic>
    <xdr:clientData/>
  </xdr:twoCellAnchor>
  <xdr:twoCellAnchor editAs="oneCell">
    <xdr:from>
      <xdr:col>5</xdr:col>
      <xdr:colOff>609600</xdr:colOff>
      <xdr:row>0</xdr:row>
      <xdr:rowOff>0</xdr:rowOff>
    </xdr:from>
    <xdr:to>
      <xdr:col>5</xdr:col>
      <xdr:colOff>895985</xdr:colOff>
      <xdr:row>0</xdr:row>
      <xdr:rowOff>171450</xdr:rowOff>
    </xdr:to>
    <xdr:pic>
      <xdr:nvPicPr>
        <xdr:cNvPr id="31" name="图片 3335"/>
        <xdr:cNvPicPr>
          <a:picLocks noChangeAspect="1"/>
        </xdr:cNvPicPr>
      </xdr:nvPicPr>
      <xdr:blipFill>
        <a:blip r:embed="rId1"/>
        <a:stretch>
          <a:fillRect/>
        </a:stretch>
      </xdr:blipFill>
      <xdr:spPr>
        <a:xfrm>
          <a:off x="3615690" y="0"/>
          <a:ext cx="28638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144145</xdr:colOff>
      <xdr:row>0</xdr:row>
      <xdr:rowOff>171450</xdr:rowOff>
    </xdr:to>
    <xdr:pic>
      <xdr:nvPicPr>
        <xdr:cNvPr id="60" name="图片 3335"/>
        <xdr:cNvPicPr>
          <a:picLocks noChangeAspect="1"/>
        </xdr:cNvPicPr>
      </xdr:nvPicPr>
      <xdr:blipFill>
        <a:blip r:embed="rId1"/>
        <a:stretch>
          <a:fillRect/>
        </a:stretch>
      </xdr:blipFill>
      <xdr:spPr>
        <a:xfrm>
          <a:off x="990600" y="0"/>
          <a:ext cx="23749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188595</xdr:colOff>
      <xdr:row>0</xdr:row>
      <xdr:rowOff>171450</xdr:rowOff>
    </xdr:to>
    <xdr:pic>
      <xdr:nvPicPr>
        <xdr:cNvPr id="61" name="图片 3335"/>
        <xdr:cNvPicPr>
          <a:picLocks noChangeAspect="1"/>
        </xdr:cNvPicPr>
      </xdr:nvPicPr>
      <xdr:blipFill>
        <a:blip r:embed="rId1"/>
        <a:stretch>
          <a:fillRect/>
        </a:stretch>
      </xdr:blipFill>
      <xdr:spPr>
        <a:xfrm>
          <a:off x="990600" y="0"/>
          <a:ext cx="281940" cy="171450"/>
        </a:xfrm>
        <a:prstGeom prst="rect">
          <a:avLst/>
        </a:prstGeom>
        <a:noFill/>
        <a:ln w="9525">
          <a:noFill/>
        </a:ln>
      </xdr:spPr>
    </xdr:pic>
    <xdr:clientData/>
  </xdr:twoCellAnchor>
  <xdr:twoCellAnchor editAs="oneCell">
    <xdr:from>
      <xdr:col>1</xdr:col>
      <xdr:colOff>609600</xdr:colOff>
      <xdr:row>0</xdr:row>
      <xdr:rowOff>0</xdr:rowOff>
    </xdr:from>
    <xdr:to>
      <xdr:col>2</xdr:col>
      <xdr:colOff>186690</xdr:colOff>
      <xdr:row>0</xdr:row>
      <xdr:rowOff>171450</xdr:rowOff>
    </xdr:to>
    <xdr:pic>
      <xdr:nvPicPr>
        <xdr:cNvPr id="62" name="图片 3335"/>
        <xdr:cNvPicPr>
          <a:picLocks noChangeAspect="1"/>
        </xdr:cNvPicPr>
      </xdr:nvPicPr>
      <xdr:blipFill>
        <a:blip r:embed="rId1"/>
        <a:stretch>
          <a:fillRect/>
        </a:stretch>
      </xdr:blipFill>
      <xdr:spPr>
        <a:xfrm>
          <a:off x="990600" y="0"/>
          <a:ext cx="280035" cy="171450"/>
        </a:xfrm>
        <a:prstGeom prst="rect">
          <a:avLst/>
        </a:prstGeom>
        <a:noFill/>
        <a:ln w="9525">
          <a:noFill/>
        </a:ln>
      </xdr:spPr>
    </xdr:pic>
    <xdr:clientData/>
  </xdr:twoCellAnchor>
  <xdr:twoCellAnchor editAs="oneCell">
    <xdr:from>
      <xdr:col>1</xdr:col>
      <xdr:colOff>609600</xdr:colOff>
      <xdr:row>0</xdr:row>
      <xdr:rowOff>0</xdr:rowOff>
    </xdr:from>
    <xdr:to>
      <xdr:col>2</xdr:col>
      <xdr:colOff>263525</xdr:colOff>
      <xdr:row>0</xdr:row>
      <xdr:rowOff>171450</xdr:rowOff>
    </xdr:to>
    <xdr:pic>
      <xdr:nvPicPr>
        <xdr:cNvPr id="63" name="图片 3335"/>
        <xdr:cNvPicPr>
          <a:picLocks noChangeAspect="1"/>
        </xdr:cNvPicPr>
      </xdr:nvPicPr>
      <xdr:blipFill>
        <a:blip r:embed="rId1"/>
        <a:stretch>
          <a:fillRect/>
        </a:stretch>
      </xdr:blipFill>
      <xdr:spPr>
        <a:xfrm>
          <a:off x="990600" y="0"/>
          <a:ext cx="35687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171450</xdr:rowOff>
    </xdr:to>
    <xdr:pic>
      <xdr:nvPicPr>
        <xdr:cNvPr id="64" name="图片 3335"/>
        <xdr:cNvPicPr>
          <a:picLocks noChangeAspect="1"/>
        </xdr:cNvPicPr>
      </xdr:nvPicPr>
      <xdr:blipFill>
        <a:blip r:embed="rId1"/>
        <a:stretch>
          <a:fillRect/>
        </a:stretch>
      </xdr:blipFill>
      <xdr:spPr>
        <a:xfrm>
          <a:off x="990600" y="0"/>
          <a:ext cx="203200" cy="171450"/>
        </a:xfrm>
        <a:prstGeom prst="rect">
          <a:avLst/>
        </a:prstGeom>
        <a:noFill/>
        <a:ln w="9525">
          <a:noFill/>
        </a:ln>
      </xdr:spPr>
    </xdr:pic>
    <xdr:clientData/>
  </xdr:twoCellAnchor>
  <xdr:twoCellAnchor editAs="oneCell">
    <xdr:from>
      <xdr:col>1</xdr:col>
      <xdr:colOff>609600</xdr:colOff>
      <xdr:row>0</xdr:row>
      <xdr:rowOff>0</xdr:rowOff>
    </xdr:from>
    <xdr:to>
      <xdr:col>2</xdr:col>
      <xdr:colOff>109855</xdr:colOff>
      <xdr:row>0</xdr:row>
      <xdr:rowOff>170815</xdr:rowOff>
    </xdr:to>
    <xdr:pic>
      <xdr:nvPicPr>
        <xdr:cNvPr id="65" name="图片 3335"/>
        <xdr:cNvPicPr>
          <a:picLocks noChangeAspect="1"/>
        </xdr:cNvPicPr>
      </xdr:nvPicPr>
      <xdr:blipFill>
        <a:blip r:embed="rId1"/>
        <a:stretch>
          <a:fillRect/>
        </a:stretch>
      </xdr:blipFill>
      <xdr:spPr>
        <a:xfrm>
          <a:off x="990600" y="0"/>
          <a:ext cx="203200" cy="170815"/>
        </a:xfrm>
        <a:prstGeom prst="rect">
          <a:avLst/>
        </a:prstGeom>
        <a:noFill/>
        <a:ln w="9525">
          <a:noFill/>
        </a:ln>
      </xdr:spPr>
    </xdr:pic>
    <xdr:clientData/>
  </xdr:twoCellAnchor>
  <xdr:twoCellAnchor editAs="oneCell">
    <xdr:from>
      <xdr:col>1</xdr:col>
      <xdr:colOff>518795</xdr:colOff>
      <xdr:row>0</xdr:row>
      <xdr:rowOff>0</xdr:rowOff>
    </xdr:from>
    <xdr:to>
      <xdr:col>2</xdr:col>
      <xdr:colOff>52705</xdr:colOff>
      <xdr:row>0</xdr:row>
      <xdr:rowOff>171450</xdr:rowOff>
    </xdr:to>
    <xdr:pic>
      <xdr:nvPicPr>
        <xdr:cNvPr id="66" name="图片 3335"/>
        <xdr:cNvPicPr>
          <a:picLocks noChangeAspect="1"/>
        </xdr:cNvPicPr>
      </xdr:nvPicPr>
      <xdr:blipFill>
        <a:blip r:embed="rId1"/>
        <a:stretch>
          <a:fillRect/>
        </a:stretch>
      </xdr:blipFill>
      <xdr:spPr>
        <a:xfrm>
          <a:off x="899795" y="0"/>
          <a:ext cx="236855" cy="171450"/>
        </a:xfrm>
        <a:prstGeom prst="rect">
          <a:avLst/>
        </a:prstGeom>
        <a:noFill/>
        <a:ln w="9525">
          <a:noFill/>
        </a:ln>
      </xdr:spPr>
    </xdr:pic>
    <xdr:clientData/>
  </xdr:twoCellAnchor>
  <xdr:twoCellAnchor editAs="oneCell">
    <xdr:from>
      <xdr:col>1</xdr:col>
      <xdr:colOff>609600</xdr:colOff>
      <xdr:row>0</xdr:row>
      <xdr:rowOff>0</xdr:rowOff>
    </xdr:from>
    <xdr:to>
      <xdr:col>2</xdr:col>
      <xdr:colOff>143510</xdr:colOff>
      <xdr:row>0</xdr:row>
      <xdr:rowOff>170815</xdr:rowOff>
    </xdr:to>
    <xdr:pic>
      <xdr:nvPicPr>
        <xdr:cNvPr id="67" name="图片 3335"/>
        <xdr:cNvPicPr>
          <a:picLocks noChangeAspect="1"/>
        </xdr:cNvPicPr>
      </xdr:nvPicPr>
      <xdr:blipFill>
        <a:blip r:embed="rId1"/>
        <a:stretch>
          <a:fillRect/>
        </a:stretch>
      </xdr:blipFill>
      <xdr:spPr>
        <a:xfrm>
          <a:off x="990600" y="0"/>
          <a:ext cx="236855" cy="170815"/>
        </a:xfrm>
        <a:prstGeom prst="rect">
          <a:avLst/>
        </a:prstGeom>
        <a:noFill/>
        <a:ln w="9525">
          <a:noFill/>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609600</xdr:colOff>
      <xdr:row>0</xdr:row>
      <xdr:rowOff>0</xdr:rowOff>
    </xdr:from>
    <xdr:to>
      <xdr:col>4</xdr:col>
      <xdr:colOff>776605</xdr:colOff>
      <xdr:row>0</xdr:row>
      <xdr:rowOff>171450</xdr:rowOff>
    </xdr:to>
    <xdr:pic>
      <xdr:nvPicPr>
        <xdr:cNvPr id="2" name="图片 3335"/>
        <xdr:cNvPicPr>
          <a:picLocks noChangeAspect="1"/>
        </xdr:cNvPicPr>
      </xdr:nvPicPr>
      <xdr:blipFill>
        <a:blip r:embed="rId1"/>
        <a:stretch>
          <a:fillRect/>
        </a:stretch>
      </xdr:blipFill>
      <xdr:spPr>
        <a:xfrm>
          <a:off x="3353435" y="0"/>
          <a:ext cx="167005" cy="171450"/>
        </a:xfrm>
        <a:prstGeom prst="rect">
          <a:avLst/>
        </a:prstGeom>
        <a:noFill/>
        <a:ln w="9525">
          <a:noFill/>
        </a:ln>
      </xdr:spPr>
    </xdr:pic>
    <xdr:clientData/>
  </xdr:twoCellAnchor>
  <xdr:twoCellAnchor editAs="oneCell">
    <xdr:from>
      <xdr:col>4</xdr:col>
      <xdr:colOff>609600</xdr:colOff>
      <xdr:row>0</xdr:row>
      <xdr:rowOff>0</xdr:rowOff>
    </xdr:from>
    <xdr:to>
      <xdr:col>4</xdr:col>
      <xdr:colOff>821055</xdr:colOff>
      <xdr:row>0</xdr:row>
      <xdr:rowOff>171450</xdr:rowOff>
    </xdr:to>
    <xdr:pic>
      <xdr:nvPicPr>
        <xdr:cNvPr id="3" name="图片 3335"/>
        <xdr:cNvPicPr>
          <a:picLocks noChangeAspect="1"/>
        </xdr:cNvPicPr>
      </xdr:nvPicPr>
      <xdr:blipFill>
        <a:blip r:embed="rId1"/>
        <a:stretch>
          <a:fillRect/>
        </a:stretch>
      </xdr:blipFill>
      <xdr:spPr>
        <a:xfrm>
          <a:off x="3353435" y="0"/>
          <a:ext cx="211455" cy="171450"/>
        </a:xfrm>
        <a:prstGeom prst="rect">
          <a:avLst/>
        </a:prstGeom>
        <a:noFill/>
        <a:ln w="9525">
          <a:noFill/>
        </a:ln>
      </xdr:spPr>
    </xdr:pic>
    <xdr:clientData/>
  </xdr:twoCellAnchor>
  <xdr:twoCellAnchor editAs="oneCell">
    <xdr:from>
      <xdr:col>4</xdr:col>
      <xdr:colOff>609600</xdr:colOff>
      <xdr:row>0</xdr:row>
      <xdr:rowOff>0</xdr:rowOff>
    </xdr:from>
    <xdr:to>
      <xdr:col>4</xdr:col>
      <xdr:colOff>819150</xdr:colOff>
      <xdr:row>0</xdr:row>
      <xdr:rowOff>171450</xdr:rowOff>
    </xdr:to>
    <xdr:pic>
      <xdr:nvPicPr>
        <xdr:cNvPr id="4" name="图片 3335"/>
        <xdr:cNvPicPr>
          <a:picLocks noChangeAspect="1"/>
        </xdr:cNvPicPr>
      </xdr:nvPicPr>
      <xdr:blipFill>
        <a:blip r:embed="rId1"/>
        <a:stretch>
          <a:fillRect/>
        </a:stretch>
      </xdr:blipFill>
      <xdr:spPr>
        <a:xfrm>
          <a:off x="3353435" y="0"/>
          <a:ext cx="209550" cy="171450"/>
        </a:xfrm>
        <a:prstGeom prst="rect">
          <a:avLst/>
        </a:prstGeom>
        <a:noFill/>
        <a:ln w="9525">
          <a:noFill/>
        </a:ln>
      </xdr:spPr>
    </xdr:pic>
    <xdr:clientData/>
  </xdr:twoCellAnchor>
  <xdr:twoCellAnchor editAs="oneCell">
    <xdr:from>
      <xdr:col>4</xdr:col>
      <xdr:colOff>609600</xdr:colOff>
      <xdr:row>0</xdr:row>
      <xdr:rowOff>0</xdr:rowOff>
    </xdr:from>
    <xdr:to>
      <xdr:col>4</xdr:col>
      <xdr:colOff>895985</xdr:colOff>
      <xdr:row>0</xdr:row>
      <xdr:rowOff>171450</xdr:rowOff>
    </xdr:to>
    <xdr:pic>
      <xdr:nvPicPr>
        <xdr:cNvPr id="5" name="图片 3335"/>
        <xdr:cNvPicPr>
          <a:picLocks noChangeAspect="1"/>
        </xdr:cNvPicPr>
      </xdr:nvPicPr>
      <xdr:blipFill>
        <a:blip r:embed="rId1"/>
        <a:stretch>
          <a:fillRect/>
        </a:stretch>
      </xdr:blipFill>
      <xdr:spPr>
        <a:xfrm>
          <a:off x="3353435" y="0"/>
          <a:ext cx="286385" cy="171450"/>
        </a:xfrm>
        <a:prstGeom prst="rect">
          <a:avLst/>
        </a:prstGeom>
        <a:noFill/>
        <a:ln w="9525">
          <a:noFill/>
        </a:ln>
      </xdr:spPr>
    </xdr:pic>
    <xdr:clientData/>
  </xdr:twoCellAnchor>
  <xdr:twoCellAnchor editAs="oneCell">
    <xdr:from>
      <xdr:col>4</xdr:col>
      <xdr:colOff>609600</xdr:colOff>
      <xdr:row>19</xdr:row>
      <xdr:rowOff>0</xdr:rowOff>
    </xdr:from>
    <xdr:to>
      <xdr:col>4</xdr:col>
      <xdr:colOff>776605</xdr:colOff>
      <xdr:row>19</xdr:row>
      <xdr:rowOff>182880</xdr:rowOff>
    </xdr:to>
    <xdr:pic>
      <xdr:nvPicPr>
        <xdr:cNvPr id="6" name="图片 3335"/>
        <xdr:cNvPicPr>
          <a:picLocks noChangeAspect="1"/>
        </xdr:cNvPicPr>
      </xdr:nvPicPr>
      <xdr:blipFill>
        <a:blip r:embed="rId1"/>
        <a:stretch>
          <a:fillRect/>
        </a:stretch>
      </xdr:blipFill>
      <xdr:spPr>
        <a:xfrm>
          <a:off x="3353435" y="11315700"/>
          <a:ext cx="167005" cy="182880"/>
        </a:xfrm>
        <a:prstGeom prst="rect">
          <a:avLst/>
        </a:prstGeom>
        <a:noFill/>
        <a:ln w="9525">
          <a:noFill/>
        </a:ln>
      </xdr:spPr>
    </xdr:pic>
    <xdr:clientData/>
  </xdr:twoCellAnchor>
  <xdr:twoCellAnchor editAs="oneCell">
    <xdr:from>
      <xdr:col>4</xdr:col>
      <xdr:colOff>609600</xdr:colOff>
      <xdr:row>19</xdr:row>
      <xdr:rowOff>0</xdr:rowOff>
    </xdr:from>
    <xdr:to>
      <xdr:col>4</xdr:col>
      <xdr:colOff>821055</xdr:colOff>
      <xdr:row>19</xdr:row>
      <xdr:rowOff>182880</xdr:rowOff>
    </xdr:to>
    <xdr:pic>
      <xdr:nvPicPr>
        <xdr:cNvPr id="7" name="图片 3335"/>
        <xdr:cNvPicPr>
          <a:picLocks noChangeAspect="1"/>
        </xdr:cNvPicPr>
      </xdr:nvPicPr>
      <xdr:blipFill>
        <a:blip r:embed="rId1"/>
        <a:stretch>
          <a:fillRect/>
        </a:stretch>
      </xdr:blipFill>
      <xdr:spPr>
        <a:xfrm>
          <a:off x="3353435" y="11315700"/>
          <a:ext cx="211455" cy="182880"/>
        </a:xfrm>
        <a:prstGeom prst="rect">
          <a:avLst/>
        </a:prstGeom>
        <a:noFill/>
        <a:ln w="9525">
          <a:noFill/>
        </a:ln>
      </xdr:spPr>
    </xdr:pic>
    <xdr:clientData/>
  </xdr:twoCellAnchor>
  <xdr:twoCellAnchor editAs="oneCell">
    <xdr:from>
      <xdr:col>4</xdr:col>
      <xdr:colOff>609600</xdr:colOff>
      <xdr:row>19</xdr:row>
      <xdr:rowOff>0</xdr:rowOff>
    </xdr:from>
    <xdr:to>
      <xdr:col>4</xdr:col>
      <xdr:colOff>819150</xdr:colOff>
      <xdr:row>19</xdr:row>
      <xdr:rowOff>182880</xdr:rowOff>
    </xdr:to>
    <xdr:pic>
      <xdr:nvPicPr>
        <xdr:cNvPr id="8" name="图片 3335"/>
        <xdr:cNvPicPr>
          <a:picLocks noChangeAspect="1"/>
        </xdr:cNvPicPr>
      </xdr:nvPicPr>
      <xdr:blipFill>
        <a:blip r:embed="rId1"/>
        <a:stretch>
          <a:fillRect/>
        </a:stretch>
      </xdr:blipFill>
      <xdr:spPr>
        <a:xfrm>
          <a:off x="3353435" y="11315700"/>
          <a:ext cx="209550" cy="182880"/>
        </a:xfrm>
        <a:prstGeom prst="rect">
          <a:avLst/>
        </a:prstGeom>
        <a:noFill/>
        <a:ln w="9525">
          <a:noFill/>
        </a:ln>
      </xdr:spPr>
    </xdr:pic>
    <xdr:clientData/>
  </xdr:twoCellAnchor>
  <xdr:twoCellAnchor editAs="oneCell">
    <xdr:from>
      <xdr:col>4</xdr:col>
      <xdr:colOff>609600</xdr:colOff>
      <xdr:row>19</xdr:row>
      <xdr:rowOff>0</xdr:rowOff>
    </xdr:from>
    <xdr:to>
      <xdr:col>4</xdr:col>
      <xdr:colOff>895985</xdr:colOff>
      <xdr:row>19</xdr:row>
      <xdr:rowOff>182880</xdr:rowOff>
    </xdr:to>
    <xdr:pic>
      <xdr:nvPicPr>
        <xdr:cNvPr id="9" name="图片 3335"/>
        <xdr:cNvPicPr>
          <a:picLocks noChangeAspect="1"/>
        </xdr:cNvPicPr>
      </xdr:nvPicPr>
      <xdr:blipFill>
        <a:blip r:embed="rId1"/>
        <a:stretch>
          <a:fillRect/>
        </a:stretch>
      </xdr:blipFill>
      <xdr:spPr>
        <a:xfrm>
          <a:off x="3353435" y="11315700"/>
          <a:ext cx="286385" cy="182880"/>
        </a:xfrm>
        <a:prstGeom prst="rect">
          <a:avLst/>
        </a:prstGeom>
        <a:noFill/>
        <a:ln w="9525">
          <a:noFill/>
        </a:ln>
      </xdr:spPr>
    </xdr:pic>
    <xdr:clientData/>
  </xdr:twoCellAnchor>
  <xdr:twoCellAnchor editAs="oneCell">
    <xdr:from>
      <xdr:col>4</xdr:col>
      <xdr:colOff>609600</xdr:colOff>
      <xdr:row>2</xdr:row>
      <xdr:rowOff>0</xdr:rowOff>
    </xdr:from>
    <xdr:to>
      <xdr:col>4</xdr:col>
      <xdr:colOff>776605</xdr:colOff>
      <xdr:row>2</xdr:row>
      <xdr:rowOff>171450</xdr:rowOff>
    </xdr:to>
    <xdr:pic>
      <xdr:nvPicPr>
        <xdr:cNvPr id="10" name="图片 3335"/>
        <xdr:cNvPicPr>
          <a:picLocks noChangeAspect="1"/>
        </xdr:cNvPicPr>
      </xdr:nvPicPr>
      <xdr:blipFill>
        <a:blip r:embed="rId1"/>
        <a:stretch>
          <a:fillRect/>
        </a:stretch>
      </xdr:blipFill>
      <xdr:spPr>
        <a:xfrm>
          <a:off x="3353435" y="514350"/>
          <a:ext cx="167005" cy="171450"/>
        </a:xfrm>
        <a:prstGeom prst="rect">
          <a:avLst/>
        </a:prstGeom>
        <a:noFill/>
        <a:ln w="9525">
          <a:noFill/>
        </a:ln>
      </xdr:spPr>
    </xdr:pic>
    <xdr:clientData/>
  </xdr:twoCellAnchor>
  <xdr:twoCellAnchor editAs="oneCell">
    <xdr:from>
      <xdr:col>4</xdr:col>
      <xdr:colOff>609600</xdr:colOff>
      <xdr:row>2</xdr:row>
      <xdr:rowOff>0</xdr:rowOff>
    </xdr:from>
    <xdr:to>
      <xdr:col>4</xdr:col>
      <xdr:colOff>821055</xdr:colOff>
      <xdr:row>2</xdr:row>
      <xdr:rowOff>171450</xdr:rowOff>
    </xdr:to>
    <xdr:pic>
      <xdr:nvPicPr>
        <xdr:cNvPr id="11" name="图片 3335"/>
        <xdr:cNvPicPr>
          <a:picLocks noChangeAspect="1"/>
        </xdr:cNvPicPr>
      </xdr:nvPicPr>
      <xdr:blipFill>
        <a:blip r:embed="rId1"/>
        <a:stretch>
          <a:fillRect/>
        </a:stretch>
      </xdr:blipFill>
      <xdr:spPr>
        <a:xfrm>
          <a:off x="3353435" y="514350"/>
          <a:ext cx="211455" cy="171450"/>
        </a:xfrm>
        <a:prstGeom prst="rect">
          <a:avLst/>
        </a:prstGeom>
        <a:noFill/>
        <a:ln w="9525">
          <a:noFill/>
        </a:ln>
      </xdr:spPr>
    </xdr:pic>
    <xdr:clientData/>
  </xdr:twoCellAnchor>
  <xdr:twoCellAnchor editAs="oneCell">
    <xdr:from>
      <xdr:col>4</xdr:col>
      <xdr:colOff>609600</xdr:colOff>
      <xdr:row>2</xdr:row>
      <xdr:rowOff>0</xdr:rowOff>
    </xdr:from>
    <xdr:to>
      <xdr:col>4</xdr:col>
      <xdr:colOff>819150</xdr:colOff>
      <xdr:row>2</xdr:row>
      <xdr:rowOff>171450</xdr:rowOff>
    </xdr:to>
    <xdr:pic>
      <xdr:nvPicPr>
        <xdr:cNvPr id="12" name="图片 3335"/>
        <xdr:cNvPicPr>
          <a:picLocks noChangeAspect="1"/>
        </xdr:cNvPicPr>
      </xdr:nvPicPr>
      <xdr:blipFill>
        <a:blip r:embed="rId1"/>
        <a:stretch>
          <a:fillRect/>
        </a:stretch>
      </xdr:blipFill>
      <xdr:spPr>
        <a:xfrm>
          <a:off x="3353435" y="514350"/>
          <a:ext cx="209550" cy="171450"/>
        </a:xfrm>
        <a:prstGeom prst="rect">
          <a:avLst/>
        </a:prstGeom>
        <a:noFill/>
        <a:ln w="9525">
          <a:noFill/>
        </a:ln>
      </xdr:spPr>
    </xdr:pic>
    <xdr:clientData/>
  </xdr:twoCellAnchor>
  <xdr:twoCellAnchor editAs="oneCell">
    <xdr:from>
      <xdr:col>4</xdr:col>
      <xdr:colOff>609600</xdr:colOff>
      <xdr:row>2</xdr:row>
      <xdr:rowOff>0</xdr:rowOff>
    </xdr:from>
    <xdr:to>
      <xdr:col>4</xdr:col>
      <xdr:colOff>895985</xdr:colOff>
      <xdr:row>2</xdr:row>
      <xdr:rowOff>171450</xdr:rowOff>
    </xdr:to>
    <xdr:pic>
      <xdr:nvPicPr>
        <xdr:cNvPr id="13" name="图片 3335"/>
        <xdr:cNvPicPr>
          <a:picLocks noChangeAspect="1"/>
        </xdr:cNvPicPr>
      </xdr:nvPicPr>
      <xdr:blipFill>
        <a:blip r:embed="rId1"/>
        <a:stretch>
          <a:fillRect/>
        </a:stretch>
      </xdr:blipFill>
      <xdr:spPr>
        <a:xfrm>
          <a:off x="3353435" y="514350"/>
          <a:ext cx="286385" cy="171450"/>
        </a:xfrm>
        <a:prstGeom prst="rect">
          <a:avLst/>
        </a:prstGeom>
        <a:noFill/>
        <a:ln w="9525">
          <a:noFill/>
        </a:ln>
      </xdr:spPr>
    </xdr:pic>
    <xdr:clientData/>
  </xdr:twoCellAnchor>
  <xdr:twoCellAnchor editAs="oneCell">
    <xdr:from>
      <xdr:col>4</xdr:col>
      <xdr:colOff>609600</xdr:colOff>
      <xdr:row>1</xdr:row>
      <xdr:rowOff>0</xdr:rowOff>
    </xdr:from>
    <xdr:to>
      <xdr:col>4</xdr:col>
      <xdr:colOff>776605</xdr:colOff>
      <xdr:row>2</xdr:row>
      <xdr:rowOff>0</xdr:rowOff>
    </xdr:to>
    <xdr:pic>
      <xdr:nvPicPr>
        <xdr:cNvPr id="14" name="图片 3335"/>
        <xdr:cNvPicPr>
          <a:picLocks noChangeAspect="1"/>
        </xdr:cNvPicPr>
      </xdr:nvPicPr>
      <xdr:blipFill>
        <a:blip r:embed="rId1"/>
        <a:stretch>
          <a:fillRect/>
        </a:stretch>
      </xdr:blipFill>
      <xdr:spPr>
        <a:xfrm>
          <a:off x="3353435" y="342900"/>
          <a:ext cx="167005" cy="171450"/>
        </a:xfrm>
        <a:prstGeom prst="rect">
          <a:avLst/>
        </a:prstGeom>
        <a:noFill/>
        <a:ln w="9525">
          <a:noFill/>
        </a:ln>
      </xdr:spPr>
    </xdr:pic>
    <xdr:clientData/>
  </xdr:twoCellAnchor>
  <xdr:twoCellAnchor editAs="oneCell">
    <xdr:from>
      <xdr:col>4</xdr:col>
      <xdr:colOff>609600</xdr:colOff>
      <xdr:row>1</xdr:row>
      <xdr:rowOff>0</xdr:rowOff>
    </xdr:from>
    <xdr:to>
      <xdr:col>4</xdr:col>
      <xdr:colOff>821055</xdr:colOff>
      <xdr:row>2</xdr:row>
      <xdr:rowOff>0</xdr:rowOff>
    </xdr:to>
    <xdr:pic>
      <xdr:nvPicPr>
        <xdr:cNvPr id="15" name="图片 3335"/>
        <xdr:cNvPicPr>
          <a:picLocks noChangeAspect="1"/>
        </xdr:cNvPicPr>
      </xdr:nvPicPr>
      <xdr:blipFill>
        <a:blip r:embed="rId1"/>
        <a:stretch>
          <a:fillRect/>
        </a:stretch>
      </xdr:blipFill>
      <xdr:spPr>
        <a:xfrm>
          <a:off x="3353435" y="342900"/>
          <a:ext cx="211455" cy="171450"/>
        </a:xfrm>
        <a:prstGeom prst="rect">
          <a:avLst/>
        </a:prstGeom>
        <a:noFill/>
        <a:ln w="9525">
          <a:noFill/>
        </a:ln>
      </xdr:spPr>
    </xdr:pic>
    <xdr:clientData/>
  </xdr:twoCellAnchor>
  <xdr:twoCellAnchor editAs="oneCell">
    <xdr:from>
      <xdr:col>4</xdr:col>
      <xdr:colOff>609600</xdr:colOff>
      <xdr:row>1</xdr:row>
      <xdr:rowOff>0</xdr:rowOff>
    </xdr:from>
    <xdr:to>
      <xdr:col>4</xdr:col>
      <xdr:colOff>819150</xdr:colOff>
      <xdr:row>2</xdr:row>
      <xdr:rowOff>0</xdr:rowOff>
    </xdr:to>
    <xdr:pic>
      <xdr:nvPicPr>
        <xdr:cNvPr id="16" name="图片 3335"/>
        <xdr:cNvPicPr>
          <a:picLocks noChangeAspect="1"/>
        </xdr:cNvPicPr>
      </xdr:nvPicPr>
      <xdr:blipFill>
        <a:blip r:embed="rId1"/>
        <a:stretch>
          <a:fillRect/>
        </a:stretch>
      </xdr:blipFill>
      <xdr:spPr>
        <a:xfrm>
          <a:off x="3353435" y="342900"/>
          <a:ext cx="209550" cy="171450"/>
        </a:xfrm>
        <a:prstGeom prst="rect">
          <a:avLst/>
        </a:prstGeom>
        <a:noFill/>
        <a:ln w="9525">
          <a:noFill/>
        </a:ln>
      </xdr:spPr>
    </xdr:pic>
    <xdr:clientData/>
  </xdr:twoCellAnchor>
  <xdr:twoCellAnchor editAs="oneCell">
    <xdr:from>
      <xdr:col>4</xdr:col>
      <xdr:colOff>609600</xdr:colOff>
      <xdr:row>1</xdr:row>
      <xdr:rowOff>0</xdr:rowOff>
    </xdr:from>
    <xdr:to>
      <xdr:col>4</xdr:col>
      <xdr:colOff>895985</xdr:colOff>
      <xdr:row>2</xdr:row>
      <xdr:rowOff>0</xdr:rowOff>
    </xdr:to>
    <xdr:pic>
      <xdr:nvPicPr>
        <xdr:cNvPr id="17" name="图片 3335"/>
        <xdr:cNvPicPr>
          <a:picLocks noChangeAspect="1"/>
        </xdr:cNvPicPr>
      </xdr:nvPicPr>
      <xdr:blipFill>
        <a:blip r:embed="rId1"/>
        <a:stretch>
          <a:fillRect/>
        </a:stretch>
      </xdr:blipFill>
      <xdr:spPr>
        <a:xfrm>
          <a:off x="3353435" y="342900"/>
          <a:ext cx="286385" cy="171450"/>
        </a:xfrm>
        <a:prstGeom prst="rect">
          <a:avLst/>
        </a:prstGeom>
        <a:noFill/>
        <a:ln w="9525">
          <a:noFill/>
        </a:ln>
      </xdr:spPr>
    </xdr:pic>
    <xdr:clientData/>
  </xdr:twoCellAnchor>
  <xdr:twoCellAnchor editAs="oneCell">
    <xdr:from>
      <xdr:col>4</xdr:col>
      <xdr:colOff>609600</xdr:colOff>
      <xdr:row>0</xdr:row>
      <xdr:rowOff>0</xdr:rowOff>
    </xdr:from>
    <xdr:to>
      <xdr:col>4</xdr:col>
      <xdr:colOff>742315</xdr:colOff>
      <xdr:row>0</xdr:row>
      <xdr:rowOff>171450</xdr:rowOff>
    </xdr:to>
    <xdr:pic>
      <xdr:nvPicPr>
        <xdr:cNvPr id="18" name="图片 3335"/>
        <xdr:cNvPicPr>
          <a:picLocks noChangeAspect="1"/>
        </xdr:cNvPicPr>
      </xdr:nvPicPr>
      <xdr:blipFill>
        <a:blip r:embed="rId1"/>
        <a:stretch>
          <a:fillRect/>
        </a:stretch>
      </xdr:blipFill>
      <xdr:spPr>
        <a:xfrm>
          <a:off x="3353435" y="0"/>
          <a:ext cx="132715" cy="171450"/>
        </a:xfrm>
        <a:prstGeom prst="rect">
          <a:avLst/>
        </a:prstGeom>
        <a:noFill/>
        <a:ln w="9525">
          <a:noFill/>
        </a:ln>
      </xdr:spPr>
    </xdr:pic>
    <xdr:clientData/>
  </xdr:twoCellAnchor>
  <xdr:twoCellAnchor editAs="oneCell">
    <xdr:from>
      <xdr:col>4</xdr:col>
      <xdr:colOff>609600</xdr:colOff>
      <xdr:row>0</xdr:row>
      <xdr:rowOff>0</xdr:rowOff>
    </xdr:from>
    <xdr:to>
      <xdr:col>4</xdr:col>
      <xdr:colOff>742315</xdr:colOff>
      <xdr:row>0</xdr:row>
      <xdr:rowOff>170815</xdr:rowOff>
    </xdr:to>
    <xdr:pic>
      <xdr:nvPicPr>
        <xdr:cNvPr id="19" name="图片 3335"/>
        <xdr:cNvPicPr>
          <a:picLocks noChangeAspect="1"/>
        </xdr:cNvPicPr>
      </xdr:nvPicPr>
      <xdr:blipFill>
        <a:blip r:embed="rId1"/>
        <a:stretch>
          <a:fillRect/>
        </a:stretch>
      </xdr:blipFill>
      <xdr:spPr>
        <a:xfrm>
          <a:off x="3353435" y="0"/>
          <a:ext cx="132715" cy="170815"/>
        </a:xfrm>
        <a:prstGeom prst="rect">
          <a:avLst/>
        </a:prstGeom>
        <a:noFill/>
        <a:ln w="9525">
          <a:noFill/>
        </a:ln>
      </xdr:spPr>
    </xdr:pic>
    <xdr:clientData/>
  </xdr:twoCellAnchor>
  <xdr:twoCellAnchor editAs="oneCell">
    <xdr:from>
      <xdr:col>4</xdr:col>
      <xdr:colOff>518795</xdr:colOff>
      <xdr:row>0</xdr:row>
      <xdr:rowOff>0</xdr:rowOff>
    </xdr:from>
    <xdr:to>
      <xdr:col>4</xdr:col>
      <xdr:colOff>685165</xdr:colOff>
      <xdr:row>0</xdr:row>
      <xdr:rowOff>171450</xdr:rowOff>
    </xdr:to>
    <xdr:pic>
      <xdr:nvPicPr>
        <xdr:cNvPr id="20" name="图片 3335"/>
        <xdr:cNvPicPr>
          <a:picLocks noChangeAspect="1"/>
        </xdr:cNvPicPr>
      </xdr:nvPicPr>
      <xdr:blipFill>
        <a:blip r:embed="rId1"/>
        <a:stretch>
          <a:fillRect/>
        </a:stretch>
      </xdr:blipFill>
      <xdr:spPr>
        <a:xfrm>
          <a:off x="3262630" y="0"/>
          <a:ext cx="166370" cy="171450"/>
        </a:xfrm>
        <a:prstGeom prst="rect">
          <a:avLst/>
        </a:prstGeom>
        <a:noFill/>
        <a:ln w="9525">
          <a:noFill/>
        </a:ln>
      </xdr:spPr>
    </xdr:pic>
    <xdr:clientData/>
  </xdr:twoCellAnchor>
  <xdr:twoCellAnchor editAs="oneCell">
    <xdr:from>
      <xdr:col>4</xdr:col>
      <xdr:colOff>609600</xdr:colOff>
      <xdr:row>0</xdr:row>
      <xdr:rowOff>0</xdr:rowOff>
    </xdr:from>
    <xdr:to>
      <xdr:col>4</xdr:col>
      <xdr:colOff>775970</xdr:colOff>
      <xdr:row>0</xdr:row>
      <xdr:rowOff>170815</xdr:rowOff>
    </xdr:to>
    <xdr:pic>
      <xdr:nvPicPr>
        <xdr:cNvPr id="21" name="图片 3335"/>
        <xdr:cNvPicPr>
          <a:picLocks noChangeAspect="1"/>
        </xdr:cNvPicPr>
      </xdr:nvPicPr>
      <xdr:blipFill>
        <a:blip r:embed="rId1"/>
        <a:stretch>
          <a:fillRect/>
        </a:stretch>
      </xdr:blipFill>
      <xdr:spPr>
        <a:xfrm>
          <a:off x="3353435" y="0"/>
          <a:ext cx="166370" cy="170815"/>
        </a:xfrm>
        <a:prstGeom prst="rect">
          <a:avLst/>
        </a:prstGeom>
        <a:noFill/>
        <a:ln w="9525">
          <a:noFill/>
        </a:ln>
      </xdr:spPr>
    </xdr:pic>
    <xdr:clientData/>
  </xdr:twoCellAnchor>
  <xdr:twoCellAnchor editAs="oneCell">
    <xdr:from>
      <xdr:col>16</xdr:col>
      <xdr:colOff>542290</xdr:colOff>
      <xdr:row>0</xdr:row>
      <xdr:rowOff>0</xdr:rowOff>
    </xdr:from>
    <xdr:to>
      <xdr:col>17</xdr:col>
      <xdr:colOff>151765</xdr:colOff>
      <xdr:row>0</xdr:row>
      <xdr:rowOff>172085</xdr:rowOff>
    </xdr:to>
    <xdr:pic>
      <xdr:nvPicPr>
        <xdr:cNvPr id="22" name="图片 3335"/>
        <xdr:cNvPicPr>
          <a:picLocks noChangeAspect="1"/>
        </xdr:cNvPicPr>
      </xdr:nvPicPr>
      <xdr:blipFill>
        <a:blip r:embed="rId1"/>
        <a:stretch>
          <a:fillRect/>
        </a:stretch>
      </xdr:blipFill>
      <xdr:spPr>
        <a:xfrm>
          <a:off x="18747105" y="0"/>
          <a:ext cx="287020" cy="172085"/>
        </a:xfrm>
        <a:prstGeom prst="rect">
          <a:avLst/>
        </a:prstGeom>
        <a:noFill/>
        <a:ln w="9525">
          <a:noFill/>
        </a:ln>
      </xdr:spPr>
    </xdr:pic>
    <xdr:clientData/>
  </xdr:twoCellAnchor>
  <xdr:twoCellAnchor editAs="oneCell">
    <xdr:from>
      <xdr:col>16</xdr:col>
      <xdr:colOff>8890</xdr:colOff>
      <xdr:row>0</xdr:row>
      <xdr:rowOff>0</xdr:rowOff>
    </xdr:from>
    <xdr:to>
      <xdr:col>16</xdr:col>
      <xdr:colOff>186055</xdr:colOff>
      <xdr:row>0</xdr:row>
      <xdr:rowOff>171450</xdr:rowOff>
    </xdr:to>
    <xdr:pic>
      <xdr:nvPicPr>
        <xdr:cNvPr id="23" name="图片 3335"/>
        <xdr:cNvPicPr>
          <a:picLocks noChangeAspect="1"/>
        </xdr:cNvPicPr>
      </xdr:nvPicPr>
      <xdr:blipFill>
        <a:blip r:embed="rId1"/>
        <a:stretch>
          <a:fillRect/>
        </a:stretch>
      </xdr:blipFill>
      <xdr:spPr>
        <a:xfrm>
          <a:off x="18213705" y="0"/>
          <a:ext cx="177165" cy="171450"/>
        </a:xfrm>
        <a:prstGeom prst="rect">
          <a:avLst/>
        </a:prstGeom>
        <a:noFill/>
        <a:ln w="9525">
          <a:noFill/>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609600</xdr:colOff>
      <xdr:row>0</xdr:row>
      <xdr:rowOff>0</xdr:rowOff>
    </xdr:from>
    <xdr:to>
      <xdr:col>3</xdr:col>
      <xdr:colOff>776605</xdr:colOff>
      <xdr:row>0</xdr:row>
      <xdr:rowOff>171450</xdr:rowOff>
    </xdr:to>
    <xdr:pic>
      <xdr:nvPicPr>
        <xdr:cNvPr id="2" name="图片 3335"/>
        <xdr:cNvPicPr>
          <a:picLocks noChangeAspect="1"/>
        </xdr:cNvPicPr>
      </xdr:nvPicPr>
      <xdr:blipFill>
        <a:blip r:embed="rId1"/>
        <a:stretch>
          <a:fillRect/>
        </a:stretch>
      </xdr:blipFill>
      <xdr:spPr>
        <a:xfrm>
          <a:off x="2511425" y="0"/>
          <a:ext cx="167005" cy="171450"/>
        </a:xfrm>
        <a:prstGeom prst="rect">
          <a:avLst/>
        </a:prstGeom>
        <a:noFill/>
        <a:ln w="9525">
          <a:noFill/>
        </a:ln>
      </xdr:spPr>
    </xdr:pic>
    <xdr:clientData/>
  </xdr:twoCellAnchor>
  <xdr:twoCellAnchor editAs="oneCell">
    <xdr:from>
      <xdr:col>3</xdr:col>
      <xdr:colOff>609600</xdr:colOff>
      <xdr:row>0</xdr:row>
      <xdr:rowOff>0</xdr:rowOff>
    </xdr:from>
    <xdr:to>
      <xdr:col>3</xdr:col>
      <xdr:colOff>821055</xdr:colOff>
      <xdr:row>0</xdr:row>
      <xdr:rowOff>171450</xdr:rowOff>
    </xdr:to>
    <xdr:pic>
      <xdr:nvPicPr>
        <xdr:cNvPr id="3" name="图片 3335"/>
        <xdr:cNvPicPr>
          <a:picLocks noChangeAspect="1"/>
        </xdr:cNvPicPr>
      </xdr:nvPicPr>
      <xdr:blipFill>
        <a:blip r:embed="rId1"/>
        <a:stretch>
          <a:fillRect/>
        </a:stretch>
      </xdr:blipFill>
      <xdr:spPr>
        <a:xfrm>
          <a:off x="2511425" y="0"/>
          <a:ext cx="211455" cy="171450"/>
        </a:xfrm>
        <a:prstGeom prst="rect">
          <a:avLst/>
        </a:prstGeom>
        <a:noFill/>
        <a:ln w="9525">
          <a:noFill/>
        </a:ln>
      </xdr:spPr>
    </xdr:pic>
    <xdr:clientData/>
  </xdr:twoCellAnchor>
  <xdr:twoCellAnchor editAs="oneCell">
    <xdr:from>
      <xdr:col>3</xdr:col>
      <xdr:colOff>609600</xdr:colOff>
      <xdr:row>0</xdr:row>
      <xdr:rowOff>0</xdr:rowOff>
    </xdr:from>
    <xdr:to>
      <xdr:col>3</xdr:col>
      <xdr:colOff>819150</xdr:colOff>
      <xdr:row>0</xdr:row>
      <xdr:rowOff>171450</xdr:rowOff>
    </xdr:to>
    <xdr:pic>
      <xdr:nvPicPr>
        <xdr:cNvPr id="4" name="图片 3335"/>
        <xdr:cNvPicPr>
          <a:picLocks noChangeAspect="1"/>
        </xdr:cNvPicPr>
      </xdr:nvPicPr>
      <xdr:blipFill>
        <a:blip r:embed="rId1"/>
        <a:stretch>
          <a:fillRect/>
        </a:stretch>
      </xdr:blipFill>
      <xdr:spPr>
        <a:xfrm>
          <a:off x="2511425" y="0"/>
          <a:ext cx="209550" cy="171450"/>
        </a:xfrm>
        <a:prstGeom prst="rect">
          <a:avLst/>
        </a:prstGeom>
        <a:noFill/>
        <a:ln w="9525">
          <a:noFill/>
        </a:ln>
      </xdr:spPr>
    </xdr:pic>
    <xdr:clientData/>
  </xdr:twoCellAnchor>
  <xdr:twoCellAnchor editAs="oneCell">
    <xdr:from>
      <xdr:col>3</xdr:col>
      <xdr:colOff>609600</xdr:colOff>
      <xdr:row>0</xdr:row>
      <xdr:rowOff>0</xdr:rowOff>
    </xdr:from>
    <xdr:to>
      <xdr:col>3</xdr:col>
      <xdr:colOff>895985</xdr:colOff>
      <xdr:row>0</xdr:row>
      <xdr:rowOff>171450</xdr:rowOff>
    </xdr:to>
    <xdr:pic>
      <xdr:nvPicPr>
        <xdr:cNvPr id="5" name="图片 3335"/>
        <xdr:cNvPicPr>
          <a:picLocks noChangeAspect="1"/>
        </xdr:cNvPicPr>
      </xdr:nvPicPr>
      <xdr:blipFill>
        <a:blip r:embed="rId1"/>
        <a:stretch>
          <a:fillRect/>
        </a:stretch>
      </xdr:blipFill>
      <xdr:spPr>
        <a:xfrm>
          <a:off x="2511425" y="0"/>
          <a:ext cx="286385" cy="171450"/>
        </a:xfrm>
        <a:prstGeom prst="rect">
          <a:avLst/>
        </a:prstGeom>
        <a:noFill/>
        <a:ln w="9525">
          <a:noFill/>
        </a:ln>
      </xdr:spPr>
    </xdr:pic>
    <xdr:clientData/>
  </xdr:twoCellAnchor>
  <xdr:twoCellAnchor editAs="oneCell">
    <xdr:from>
      <xdr:col>3</xdr:col>
      <xdr:colOff>609600</xdr:colOff>
      <xdr:row>68</xdr:row>
      <xdr:rowOff>0</xdr:rowOff>
    </xdr:from>
    <xdr:to>
      <xdr:col>3</xdr:col>
      <xdr:colOff>776605</xdr:colOff>
      <xdr:row>69</xdr:row>
      <xdr:rowOff>0</xdr:rowOff>
    </xdr:to>
    <xdr:pic>
      <xdr:nvPicPr>
        <xdr:cNvPr id="6" name="图片 3335"/>
        <xdr:cNvPicPr>
          <a:picLocks noChangeAspect="1"/>
        </xdr:cNvPicPr>
      </xdr:nvPicPr>
      <xdr:blipFill>
        <a:blip r:embed="rId1"/>
        <a:stretch>
          <a:fillRect/>
        </a:stretch>
      </xdr:blipFill>
      <xdr:spPr>
        <a:xfrm>
          <a:off x="2511425" y="35979100"/>
          <a:ext cx="167005" cy="171450"/>
        </a:xfrm>
        <a:prstGeom prst="rect">
          <a:avLst/>
        </a:prstGeom>
        <a:noFill/>
        <a:ln w="9525">
          <a:noFill/>
        </a:ln>
      </xdr:spPr>
    </xdr:pic>
    <xdr:clientData/>
  </xdr:twoCellAnchor>
  <xdr:twoCellAnchor editAs="oneCell">
    <xdr:from>
      <xdr:col>3</xdr:col>
      <xdr:colOff>609600</xdr:colOff>
      <xdr:row>68</xdr:row>
      <xdr:rowOff>0</xdr:rowOff>
    </xdr:from>
    <xdr:to>
      <xdr:col>3</xdr:col>
      <xdr:colOff>821055</xdr:colOff>
      <xdr:row>69</xdr:row>
      <xdr:rowOff>0</xdr:rowOff>
    </xdr:to>
    <xdr:pic>
      <xdr:nvPicPr>
        <xdr:cNvPr id="7" name="图片 3335"/>
        <xdr:cNvPicPr>
          <a:picLocks noChangeAspect="1"/>
        </xdr:cNvPicPr>
      </xdr:nvPicPr>
      <xdr:blipFill>
        <a:blip r:embed="rId1"/>
        <a:stretch>
          <a:fillRect/>
        </a:stretch>
      </xdr:blipFill>
      <xdr:spPr>
        <a:xfrm>
          <a:off x="2511425" y="35979100"/>
          <a:ext cx="211455" cy="171450"/>
        </a:xfrm>
        <a:prstGeom prst="rect">
          <a:avLst/>
        </a:prstGeom>
        <a:noFill/>
        <a:ln w="9525">
          <a:noFill/>
        </a:ln>
      </xdr:spPr>
    </xdr:pic>
    <xdr:clientData/>
  </xdr:twoCellAnchor>
  <xdr:twoCellAnchor editAs="oneCell">
    <xdr:from>
      <xdr:col>3</xdr:col>
      <xdr:colOff>609600</xdr:colOff>
      <xdr:row>68</xdr:row>
      <xdr:rowOff>0</xdr:rowOff>
    </xdr:from>
    <xdr:to>
      <xdr:col>3</xdr:col>
      <xdr:colOff>819150</xdr:colOff>
      <xdr:row>69</xdr:row>
      <xdr:rowOff>0</xdr:rowOff>
    </xdr:to>
    <xdr:pic>
      <xdr:nvPicPr>
        <xdr:cNvPr id="8" name="图片 3335"/>
        <xdr:cNvPicPr>
          <a:picLocks noChangeAspect="1"/>
        </xdr:cNvPicPr>
      </xdr:nvPicPr>
      <xdr:blipFill>
        <a:blip r:embed="rId1"/>
        <a:stretch>
          <a:fillRect/>
        </a:stretch>
      </xdr:blipFill>
      <xdr:spPr>
        <a:xfrm>
          <a:off x="2511425" y="35979100"/>
          <a:ext cx="209550" cy="171450"/>
        </a:xfrm>
        <a:prstGeom prst="rect">
          <a:avLst/>
        </a:prstGeom>
        <a:noFill/>
        <a:ln w="9525">
          <a:noFill/>
        </a:ln>
      </xdr:spPr>
    </xdr:pic>
    <xdr:clientData/>
  </xdr:twoCellAnchor>
  <xdr:twoCellAnchor editAs="oneCell">
    <xdr:from>
      <xdr:col>3</xdr:col>
      <xdr:colOff>609600</xdr:colOff>
      <xdr:row>68</xdr:row>
      <xdr:rowOff>0</xdr:rowOff>
    </xdr:from>
    <xdr:to>
      <xdr:col>3</xdr:col>
      <xdr:colOff>895985</xdr:colOff>
      <xdr:row>69</xdr:row>
      <xdr:rowOff>0</xdr:rowOff>
    </xdr:to>
    <xdr:pic>
      <xdr:nvPicPr>
        <xdr:cNvPr id="9" name="图片 3335"/>
        <xdr:cNvPicPr>
          <a:picLocks noChangeAspect="1"/>
        </xdr:cNvPicPr>
      </xdr:nvPicPr>
      <xdr:blipFill>
        <a:blip r:embed="rId1"/>
        <a:stretch>
          <a:fillRect/>
        </a:stretch>
      </xdr:blipFill>
      <xdr:spPr>
        <a:xfrm>
          <a:off x="2511425" y="35979100"/>
          <a:ext cx="286385" cy="171450"/>
        </a:xfrm>
        <a:prstGeom prst="rect">
          <a:avLst/>
        </a:prstGeom>
        <a:noFill/>
        <a:ln w="9525">
          <a:noFill/>
        </a:ln>
      </xdr:spPr>
    </xdr:pic>
    <xdr:clientData/>
  </xdr:twoCellAnchor>
  <xdr:twoCellAnchor editAs="oneCell">
    <xdr:from>
      <xdr:col>3</xdr:col>
      <xdr:colOff>609600</xdr:colOff>
      <xdr:row>2</xdr:row>
      <xdr:rowOff>0</xdr:rowOff>
    </xdr:from>
    <xdr:to>
      <xdr:col>3</xdr:col>
      <xdr:colOff>776605</xdr:colOff>
      <xdr:row>2</xdr:row>
      <xdr:rowOff>171450</xdr:rowOff>
    </xdr:to>
    <xdr:pic>
      <xdr:nvPicPr>
        <xdr:cNvPr id="10" name="图片 3335"/>
        <xdr:cNvPicPr>
          <a:picLocks noChangeAspect="1"/>
        </xdr:cNvPicPr>
      </xdr:nvPicPr>
      <xdr:blipFill>
        <a:blip r:embed="rId1"/>
        <a:stretch>
          <a:fillRect/>
        </a:stretch>
      </xdr:blipFill>
      <xdr:spPr>
        <a:xfrm>
          <a:off x="2511425" y="1130300"/>
          <a:ext cx="167005" cy="171450"/>
        </a:xfrm>
        <a:prstGeom prst="rect">
          <a:avLst/>
        </a:prstGeom>
        <a:noFill/>
        <a:ln w="9525">
          <a:noFill/>
        </a:ln>
      </xdr:spPr>
    </xdr:pic>
    <xdr:clientData/>
  </xdr:twoCellAnchor>
  <xdr:twoCellAnchor editAs="oneCell">
    <xdr:from>
      <xdr:col>3</xdr:col>
      <xdr:colOff>609600</xdr:colOff>
      <xdr:row>2</xdr:row>
      <xdr:rowOff>0</xdr:rowOff>
    </xdr:from>
    <xdr:to>
      <xdr:col>3</xdr:col>
      <xdr:colOff>821055</xdr:colOff>
      <xdr:row>2</xdr:row>
      <xdr:rowOff>171450</xdr:rowOff>
    </xdr:to>
    <xdr:pic>
      <xdr:nvPicPr>
        <xdr:cNvPr id="11" name="图片 3335"/>
        <xdr:cNvPicPr>
          <a:picLocks noChangeAspect="1"/>
        </xdr:cNvPicPr>
      </xdr:nvPicPr>
      <xdr:blipFill>
        <a:blip r:embed="rId1"/>
        <a:stretch>
          <a:fillRect/>
        </a:stretch>
      </xdr:blipFill>
      <xdr:spPr>
        <a:xfrm>
          <a:off x="2511425" y="1130300"/>
          <a:ext cx="211455" cy="171450"/>
        </a:xfrm>
        <a:prstGeom prst="rect">
          <a:avLst/>
        </a:prstGeom>
        <a:noFill/>
        <a:ln w="9525">
          <a:noFill/>
        </a:ln>
      </xdr:spPr>
    </xdr:pic>
    <xdr:clientData/>
  </xdr:twoCellAnchor>
  <xdr:twoCellAnchor editAs="oneCell">
    <xdr:from>
      <xdr:col>3</xdr:col>
      <xdr:colOff>609600</xdr:colOff>
      <xdr:row>2</xdr:row>
      <xdr:rowOff>0</xdr:rowOff>
    </xdr:from>
    <xdr:to>
      <xdr:col>3</xdr:col>
      <xdr:colOff>819150</xdr:colOff>
      <xdr:row>2</xdr:row>
      <xdr:rowOff>171450</xdr:rowOff>
    </xdr:to>
    <xdr:pic>
      <xdr:nvPicPr>
        <xdr:cNvPr id="12" name="图片 3335"/>
        <xdr:cNvPicPr>
          <a:picLocks noChangeAspect="1"/>
        </xdr:cNvPicPr>
      </xdr:nvPicPr>
      <xdr:blipFill>
        <a:blip r:embed="rId1"/>
        <a:stretch>
          <a:fillRect/>
        </a:stretch>
      </xdr:blipFill>
      <xdr:spPr>
        <a:xfrm>
          <a:off x="2511425" y="1130300"/>
          <a:ext cx="209550" cy="171450"/>
        </a:xfrm>
        <a:prstGeom prst="rect">
          <a:avLst/>
        </a:prstGeom>
        <a:noFill/>
        <a:ln w="9525">
          <a:noFill/>
        </a:ln>
      </xdr:spPr>
    </xdr:pic>
    <xdr:clientData/>
  </xdr:twoCellAnchor>
  <xdr:twoCellAnchor editAs="oneCell">
    <xdr:from>
      <xdr:col>3</xdr:col>
      <xdr:colOff>609600</xdr:colOff>
      <xdr:row>2</xdr:row>
      <xdr:rowOff>0</xdr:rowOff>
    </xdr:from>
    <xdr:to>
      <xdr:col>3</xdr:col>
      <xdr:colOff>895985</xdr:colOff>
      <xdr:row>2</xdr:row>
      <xdr:rowOff>171450</xdr:rowOff>
    </xdr:to>
    <xdr:pic>
      <xdr:nvPicPr>
        <xdr:cNvPr id="13" name="图片 3335"/>
        <xdr:cNvPicPr>
          <a:picLocks noChangeAspect="1"/>
        </xdr:cNvPicPr>
      </xdr:nvPicPr>
      <xdr:blipFill>
        <a:blip r:embed="rId1"/>
        <a:stretch>
          <a:fillRect/>
        </a:stretch>
      </xdr:blipFill>
      <xdr:spPr>
        <a:xfrm>
          <a:off x="2511425" y="1130300"/>
          <a:ext cx="286385" cy="171450"/>
        </a:xfrm>
        <a:prstGeom prst="rect">
          <a:avLst/>
        </a:prstGeom>
        <a:noFill/>
        <a:ln w="9525">
          <a:noFill/>
        </a:ln>
      </xdr:spPr>
    </xdr:pic>
    <xdr:clientData/>
  </xdr:twoCellAnchor>
  <xdr:twoCellAnchor editAs="oneCell">
    <xdr:from>
      <xdr:col>3</xdr:col>
      <xdr:colOff>609600</xdr:colOff>
      <xdr:row>1</xdr:row>
      <xdr:rowOff>0</xdr:rowOff>
    </xdr:from>
    <xdr:to>
      <xdr:col>3</xdr:col>
      <xdr:colOff>776605</xdr:colOff>
      <xdr:row>1</xdr:row>
      <xdr:rowOff>171450</xdr:rowOff>
    </xdr:to>
    <xdr:pic>
      <xdr:nvPicPr>
        <xdr:cNvPr id="14" name="图片 3335"/>
        <xdr:cNvPicPr>
          <a:picLocks noChangeAspect="1"/>
        </xdr:cNvPicPr>
      </xdr:nvPicPr>
      <xdr:blipFill>
        <a:blip r:embed="rId1"/>
        <a:stretch>
          <a:fillRect/>
        </a:stretch>
      </xdr:blipFill>
      <xdr:spPr>
        <a:xfrm>
          <a:off x="2511425" y="812800"/>
          <a:ext cx="167005" cy="171450"/>
        </a:xfrm>
        <a:prstGeom prst="rect">
          <a:avLst/>
        </a:prstGeom>
        <a:noFill/>
        <a:ln w="9525">
          <a:noFill/>
        </a:ln>
      </xdr:spPr>
    </xdr:pic>
    <xdr:clientData/>
  </xdr:twoCellAnchor>
  <xdr:twoCellAnchor editAs="oneCell">
    <xdr:from>
      <xdr:col>3</xdr:col>
      <xdr:colOff>609600</xdr:colOff>
      <xdr:row>1</xdr:row>
      <xdr:rowOff>0</xdr:rowOff>
    </xdr:from>
    <xdr:to>
      <xdr:col>3</xdr:col>
      <xdr:colOff>821055</xdr:colOff>
      <xdr:row>1</xdr:row>
      <xdr:rowOff>171450</xdr:rowOff>
    </xdr:to>
    <xdr:pic>
      <xdr:nvPicPr>
        <xdr:cNvPr id="15" name="图片 3335"/>
        <xdr:cNvPicPr>
          <a:picLocks noChangeAspect="1"/>
        </xdr:cNvPicPr>
      </xdr:nvPicPr>
      <xdr:blipFill>
        <a:blip r:embed="rId1"/>
        <a:stretch>
          <a:fillRect/>
        </a:stretch>
      </xdr:blipFill>
      <xdr:spPr>
        <a:xfrm>
          <a:off x="2511425" y="812800"/>
          <a:ext cx="211455" cy="171450"/>
        </a:xfrm>
        <a:prstGeom prst="rect">
          <a:avLst/>
        </a:prstGeom>
        <a:noFill/>
        <a:ln w="9525">
          <a:noFill/>
        </a:ln>
      </xdr:spPr>
    </xdr:pic>
    <xdr:clientData/>
  </xdr:twoCellAnchor>
  <xdr:twoCellAnchor editAs="oneCell">
    <xdr:from>
      <xdr:col>3</xdr:col>
      <xdr:colOff>609600</xdr:colOff>
      <xdr:row>1</xdr:row>
      <xdr:rowOff>0</xdr:rowOff>
    </xdr:from>
    <xdr:to>
      <xdr:col>3</xdr:col>
      <xdr:colOff>819150</xdr:colOff>
      <xdr:row>1</xdr:row>
      <xdr:rowOff>171450</xdr:rowOff>
    </xdr:to>
    <xdr:pic>
      <xdr:nvPicPr>
        <xdr:cNvPr id="16" name="图片 3335"/>
        <xdr:cNvPicPr>
          <a:picLocks noChangeAspect="1"/>
        </xdr:cNvPicPr>
      </xdr:nvPicPr>
      <xdr:blipFill>
        <a:blip r:embed="rId1"/>
        <a:stretch>
          <a:fillRect/>
        </a:stretch>
      </xdr:blipFill>
      <xdr:spPr>
        <a:xfrm>
          <a:off x="2511425" y="812800"/>
          <a:ext cx="209550" cy="171450"/>
        </a:xfrm>
        <a:prstGeom prst="rect">
          <a:avLst/>
        </a:prstGeom>
        <a:noFill/>
        <a:ln w="9525">
          <a:noFill/>
        </a:ln>
      </xdr:spPr>
    </xdr:pic>
    <xdr:clientData/>
  </xdr:twoCellAnchor>
  <xdr:twoCellAnchor editAs="oneCell">
    <xdr:from>
      <xdr:col>3</xdr:col>
      <xdr:colOff>609600</xdr:colOff>
      <xdr:row>1</xdr:row>
      <xdr:rowOff>0</xdr:rowOff>
    </xdr:from>
    <xdr:to>
      <xdr:col>3</xdr:col>
      <xdr:colOff>895985</xdr:colOff>
      <xdr:row>1</xdr:row>
      <xdr:rowOff>171450</xdr:rowOff>
    </xdr:to>
    <xdr:pic>
      <xdr:nvPicPr>
        <xdr:cNvPr id="17" name="图片 3335"/>
        <xdr:cNvPicPr>
          <a:picLocks noChangeAspect="1"/>
        </xdr:cNvPicPr>
      </xdr:nvPicPr>
      <xdr:blipFill>
        <a:blip r:embed="rId1"/>
        <a:stretch>
          <a:fillRect/>
        </a:stretch>
      </xdr:blipFill>
      <xdr:spPr>
        <a:xfrm>
          <a:off x="2511425" y="812800"/>
          <a:ext cx="286385" cy="171450"/>
        </a:xfrm>
        <a:prstGeom prst="rect">
          <a:avLst/>
        </a:prstGeom>
        <a:noFill/>
        <a:ln w="9525">
          <a:noFill/>
        </a:ln>
      </xdr:spPr>
    </xdr:pic>
    <xdr:clientData/>
  </xdr:twoCellAnchor>
  <xdr:twoCellAnchor editAs="oneCell">
    <xdr:from>
      <xdr:col>3</xdr:col>
      <xdr:colOff>609600</xdr:colOff>
      <xdr:row>0</xdr:row>
      <xdr:rowOff>0</xdr:rowOff>
    </xdr:from>
    <xdr:to>
      <xdr:col>3</xdr:col>
      <xdr:colOff>742315</xdr:colOff>
      <xdr:row>0</xdr:row>
      <xdr:rowOff>171450</xdr:rowOff>
    </xdr:to>
    <xdr:pic>
      <xdr:nvPicPr>
        <xdr:cNvPr id="22" name="图片 3335"/>
        <xdr:cNvPicPr>
          <a:picLocks noChangeAspect="1"/>
        </xdr:cNvPicPr>
      </xdr:nvPicPr>
      <xdr:blipFill>
        <a:blip r:embed="rId1"/>
        <a:stretch>
          <a:fillRect/>
        </a:stretch>
      </xdr:blipFill>
      <xdr:spPr>
        <a:xfrm>
          <a:off x="2511425" y="0"/>
          <a:ext cx="132715" cy="171450"/>
        </a:xfrm>
        <a:prstGeom prst="rect">
          <a:avLst/>
        </a:prstGeom>
        <a:noFill/>
        <a:ln w="9525">
          <a:noFill/>
        </a:ln>
      </xdr:spPr>
    </xdr:pic>
    <xdr:clientData/>
  </xdr:twoCellAnchor>
  <xdr:twoCellAnchor editAs="oneCell">
    <xdr:from>
      <xdr:col>3</xdr:col>
      <xdr:colOff>609600</xdr:colOff>
      <xdr:row>0</xdr:row>
      <xdr:rowOff>0</xdr:rowOff>
    </xdr:from>
    <xdr:to>
      <xdr:col>3</xdr:col>
      <xdr:colOff>742315</xdr:colOff>
      <xdr:row>0</xdr:row>
      <xdr:rowOff>170815</xdr:rowOff>
    </xdr:to>
    <xdr:pic>
      <xdr:nvPicPr>
        <xdr:cNvPr id="23" name="图片 3335"/>
        <xdr:cNvPicPr>
          <a:picLocks noChangeAspect="1"/>
        </xdr:cNvPicPr>
      </xdr:nvPicPr>
      <xdr:blipFill>
        <a:blip r:embed="rId1"/>
        <a:stretch>
          <a:fillRect/>
        </a:stretch>
      </xdr:blipFill>
      <xdr:spPr>
        <a:xfrm>
          <a:off x="2511425" y="0"/>
          <a:ext cx="132715" cy="170815"/>
        </a:xfrm>
        <a:prstGeom prst="rect">
          <a:avLst/>
        </a:prstGeom>
        <a:noFill/>
        <a:ln w="9525">
          <a:noFill/>
        </a:ln>
      </xdr:spPr>
    </xdr:pic>
    <xdr:clientData/>
  </xdr:twoCellAnchor>
  <xdr:twoCellAnchor editAs="oneCell">
    <xdr:from>
      <xdr:col>3</xdr:col>
      <xdr:colOff>518795</xdr:colOff>
      <xdr:row>0</xdr:row>
      <xdr:rowOff>0</xdr:rowOff>
    </xdr:from>
    <xdr:to>
      <xdr:col>3</xdr:col>
      <xdr:colOff>685165</xdr:colOff>
      <xdr:row>0</xdr:row>
      <xdr:rowOff>171450</xdr:rowOff>
    </xdr:to>
    <xdr:pic>
      <xdr:nvPicPr>
        <xdr:cNvPr id="24" name="图片 3335"/>
        <xdr:cNvPicPr>
          <a:picLocks noChangeAspect="1"/>
        </xdr:cNvPicPr>
      </xdr:nvPicPr>
      <xdr:blipFill>
        <a:blip r:embed="rId1"/>
        <a:stretch>
          <a:fillRect/>
        </a:stretch>
      </xdr:blipFill>
      <xdr:spPr>
        <a:xfrm>
          <a:off x="2420620" y="0"/>
          <a:ext cx="166370" cy="171450"/>
        </a:xfrm>
        <a:prstGeom prst="rect">
          <a:avLst/>
        </a:prstGeom>
        <a:noFill/>
        <a:ln w="9525">
          <a:noFill/>
        </a:ln>
      </xdr:spPr>
    </xdr:pic>
    <xdr:clientData/>
  </xdr:twoCellAnchor>
  <xdr:twoCellAnchor editAs="oneCell">
    <xdr:from>
      <xdr:col>3</xdr:col>
      <xdr:colOff>609600</xdr:colOff>
      <xdr:row>0</xdr:row>
      <xdr:rowOff>0</xdr:rowOff>
    </xdr:from>
    <xdr:to>
      <xdr:col>3</xdr:col>
      <xdr:colOff>775970</xdr:colOff>
      <xdr:row>0</xdr:row>
      <xdr:rowOff>170815</xdr:rowOff>
    </xdr:to>
    <xdr:pic>
      <xdr:nvPicPr>
        <xdr:cNvPr id="25" name="图片 3335"/>
        <xdr:cNvPicPr>
          <a:picLocks noChangeAspect="1"/>
        </xdr:cNvPicPr>
      </xdr:nvPicPr>
      <xdr:blipFill>
        <a:blip r:embed="rId1"/>
        <a:stretch>
          <a:fillRect/>
        </a:stretch>
      </xdr:blipFill>
      <xdr:spPr>
        <a:xfrm>
          <a:off x="2511425" y="0"/>
          <a:ext cx="166370" cy="170815"/>
        </a:xfrm>
        <a:prstGeom prst="rect">
          <a:avLst/>
        </a:prstGeom>
        <a:noFill/>
        <a:ln w="9525">
          <a:noFill/>
        </a:ln>
      </xdr:spPr>
    </xdr:pic>
    <xdr:clientData/>
  </xdr:twoCellAnchor>
  <xdr:twoCellAnchor editAs="oneCell">
    <xdr:from>
      <xdr:col>15</xdr:col>
      <xdr:colOff>542290</xdr:colOff>
      <xdr:row>0</xdr:row>
      <xdr:rowOff>0</xdr:rowOff>
    </xdr:from>
    <xdr:to>
      <xdr:col>15</xdr:col>
      <xdr:colOff>761365</xdr:colOff>
      <xdr:row>0</xdr:row>
      <xdr:rowOff>172085</xdr:rowOff>
    </xdr:to>
    <xdr:pic>
      <xdr:nvPicPr>
        <xdr:cNvPr id="26" name="图片 3335"/>
        <xdr:cNvPicPr>
          <a:picLocks noChangeAspect="1"/>
        </xdr:cNvPicPr>
      </xdr:nvPicPr>
      <xdr:blipFill>
        <a:blip r:embed="rId1"/>
        <a:stretch>
          <a:fillRect/>
        </a:stretch>
      </xdr:blipFill>
      <xdr:spPr>
        <a:xfrm>
          <a:off x="20766405" y="0"/>
          <a:ext cx="219075" cy="172085"/>
        </a:xfrm>
        <a:prstGeom prst="rect">
          <a:avLst/>
        </a:prstGeom>
        <a:noFill/>
        <a:ln w="9525">
          <a:noFill/>
        </a:ln>
      </xdr:spPr>
    </xdr:pic>
    <xdr:clientData/>
  </xdr:twoCellAnchor>
  <xdr:twoCellAnchor editAs="oneCell">
    <xdr:from>
      <xdr:col>15</xdr:col>
      <xdr:colOff>8890</xdr:colOff>
      <xdr:row>0</xdr:row>
      <xdr:rowOff>0</xdr:rowOff>
    </xdr:from>
    <xdr:to>
      <xdr:col>15</xdr:col>
      <xdr:colOff>186055</xdr:colOff>
      <xdr:row>0</xdr:row>
      <xdr:rowOff>171450</xdr:rowOff>
    </xdr:to>
    <xdr:pic>
      <xdr:nvPicPr>
        <xdr:cNvPr id="27" name="图片 3335"/>
        <xdr:cNvPicPr>
          <a:picLocks noChangeAspect="1"/>
        </xdr:cNvPicPr>
      </xdr:nvPicPr>
      <xdr:blipFill>
        <a:blip r:embed="rId1"/>
        <a:stretch>
          <a:fillRect/>
        </a:stretch>
      </xdr:blipFill>
      <xdr:spPr>
        <a:xfrm>
          <a:off x="20233005" y="0"/>
          <a:ext cx="177165" cy="171450"/>
        </a:xfrm>
        <a:prstGeom prst="rect">
          <a:avLst/>
        </a:prstGeom>
        <a:noFill/>
        <a:ln w="9525">
          <a:noFill/>
        </a:ln>
      </xdr:spPr>
    </xdr:pic>
    <xdr:clientData/>
  </xdr:twoCellAnchor>
  <xdr:twoCellAnchor editAs="oneCell">
    <xdr:from>
      <xdr:col>15</xdr:col>
      <xdr:colOff>8890</xdr:colOff>
      <xdr:row>1</xdr:row>
      <xdr:rowOff>0</xdr:rowOff>
    </xdr:from>
    <xdr:to>
      <xdr:col>15</xdr:col>
      <xdr:colOff>186055</xdr:colOff>
      <xdr:row>1</xdr:row>
      <xdr:rowOff>171450</xdr:rowOff>
    </xdr:to>
    <xdr:pic>
      <xdr:nvPicPr>
        <xdr:cNvPr id="28" name="图片 3335"/>
        <xdr:cNvPicPr>
          <a:picLocks noChangeAspect="1"/>
        </xdr:cNvPicPr>
      </xdr:nvPicPr>
      <xdr:blipFill>
        <a:blip r:embed="rId1"/>
        <a:stretch>
          <a:fillRect/>
        </a:stretch>
      </xdr:blipFill>
      <xdr:spPr>
        <a:xfrm>
          <a:off x="20233005" y="812800"/>
          <a:ext cx="177165" cy="171450"/>
        </a:xfrm>
        <a:prstGeom prst="rect">
          <a:avLst/>
        </a:prstGeom>
        <a:noFill/>
        <a:ln w="9525">
          <a:noFill/>
        </a:ln>
      </xdr:spPr>
    </xdr:pic>
    <xdr:clientData/>
  </xdr:twoCellAnchor>
  <xdr:twoCellAnchor editAs="oneCell">
    <xdr:from>
      <xdr:col>15</xdr:col>
      <xdr:colOff>542290</xdr:colOff>
      <xdr:row>3</xdr:row>
      <xdr:rowOff>0</xdr:rowOff>
    </xdr:from>
    <xdr:to>
      <xdr:col>15</xdr:col>
      <xdr:colOff>761365</xdr:colOff>
      <xdr:row>3</xdr:row>
      <xdr:rowOff>172085</xdr:rowOff>
    </xdr:to>
    <xdr:pic>
      <xdr:nvPicPr>
        <xdr:cNvPr id="29" name="图片 3335"/>
        <xdr:cNvPicPr>
          <a:picLocks noChangeAspect="1"/>
        </xdr:cNvPicPr>
      </xdr:nvPicPr>
      <xdr:blipFill>
        <a:blip r:embed="rId1"/>
        <a:stretch>
          <a:fillRect/>
        </a:stretch>
      </xdr:blipFill>
      <xdr:spPr>
        <a:xfrm>
          <a:off x="20766405" y="1435100"/>
          <a:ext cx="219075" cy="172085"/>
        </a:xfrm>
        <a:prstGeom prst="rect">
          <a:avLst/>
        </a:prstGeom>
        <a:noFill/>
        <a:ln w="9525">
          <a:noFill/>
        </a:ln>
      </xdr:spPr>
    </xdr:pic>
    <xdr:clientData/>
  </xdr:twoCellAnchor>
  <xdr:twoCellAnchor editAs="oneCell">
    <xdr:from>
      <xdr:col>15</xdr:col>
      <xdr:colOff>8890</xdr:colOff>
      <xdr:row>3</xdr:row>
      <xdr:rowOff>0</xdr:rowOff>
    </xdr:from>
    <xdr:to>
      <xdr:col>15</xdr:col>
      <xdr:colOff>186055</xdr:colOff>
      <xdr:row>3</xdr:row>
      <xdr:rowOff>171450</xdr:rowOff>
    </xdr:to>
    <xdr:pic>
      <xdr:nvPicPr>
        <xdr:cNvPr id="30" name="图片 3335"/>
        <xdr:cNvPicPr>
          <a:picLocks noChangeAspect="1"/>
        </xdr:cNvPicPr>
      </xdr:nvPicPr>
      <xdr:blipFill>
        <a:blip r:embed="rId1"/>
        <a:stretch>
          <a:fillRect/>
        </a:stretch>
      </xdr:blipFill>
      <xdr:spPr>
        <a:xfrm>
          <a:off x="20233005" y="1435100"/>
          <a:ext cx="177165" cy="171450"/>
        </a:xfrm>
        <a:prstGeom prst="rect">
          <a:avLst/>
        </a:prstGeom>
        <a:noFill/>
        <a:ln w="9525">
          <a:noFill/>
        </a:ln>
      </xdr:spPr>
    </xdr:pic>
    <xdr:clientData/>
  </xdr:twoCellAnchor>
  <xdr:twoCellAnchor editAs="oneCell">
    <xdr:from>
      <xdr:col>15</xdr:col>
      <xdr:colOff>542290</xdr:colOff>
      <xdr:row>1</xdr:row>
      <xdr:rowOff>0</xdr:rowOff>
    </xdr:from>
    <xdr:to>
      <xdr:col>15</xdr:col>
      <xdr:colOff>761365</xdr:colOff>
      <xdr:row>1</xdr:row>
      <xdr:rowOff>172085</xdr:rowOff>
    </xdr:to>
    <xdr:pic>
      <xdr:nvPicPr>
        <xdr:cNvPr id="37" name="图片 3335"/>
        <xdr:cNvPicPr>
          <a:picLocks noChangeAspect="1"/>
        </xdr:cNvPicPr>
      </xdr:nvPicPr>
      <xdr:blipFill>
        <a:blip r:embed="rId1"/>
        <a:stretch>
          <a:fillRect/>
        </a:stretch>
      </xdr:blipFill>
      <xdr:spPr>
        <a:xfrm>
          <a:off x="20766405" y="812800"/>
          <a:ext cx="219075" cy="172085"/>
        </a:xfrm>
        <a:prstGeom prst="rect">
          <a:avLst/>
        </a:prstGeom>
        <a:noFill/>
        <a:ln w="9525">
          <a:noFill/>
        </a:ln>
      </xdr:spPr>
    </xdr:pic>
    <xdr:clientData/>
  </xdr:twoCellAnchor>
  <xdr:twoCellAnchor editAs="oneCell">
    <xdr:from>
      <xdr:col>15</xdr:col>
      <xdr:colOff>8890</xdr:colOff>
      <xdr:row>2</xdr:row>
      <xdr:rowOff>0</xdr:rowOff>
    </xdr:from>
    <xdr:to>
      <xdr:col>15</xdr:col>
      <xdr:colOff>186055</xdr:colOff>
      <xdr:row>2</xdr:row>
      <xdr:rowOff>171450</xdr:rowOff>
    </xdr:to>
    <xdr:pic>
      <xdr:nvPicPr>
        <xdr:cNvPr id="39" name="图片 3335"/>
        <xdr:cNvPicPr>
          <a:picLocks noChangeAspect="1"/>
        </xdr:cNvPicPr>
      </xdr:nvPicPr>
      <xdr:blipFill>
        <a:blip r:embed="rId1"/>
        <a:stretch>
          <a:fillRect/>
        </a:stretch>
      </xdr:blipFill>
      <xdr:spPr>
        <a:xfrm>
          <a:off x="20233005" y="1130300"/>
          <a:ext cx="177165" cy="171450"/>
        </a:xfrm>
        <a:prstGeom prst="rect">
          <a:avLst/>
        </a:prstGeom>
        <a:noFill/>
        <a:ln w="9525">
          <a:noFill/>
        </a:ln>
      </xdr:spPr>
    </xdr:pic>
    <xdr:clientData/>
  </xdr:twoCellAnchor>
  <xdr:twoCellAnchor editAs="oneCell">
    <xdr:from>
      <xdr:col>15</xdr:col>
      <xdr:colOff>542290</xdr:colOff>
      <xdr:row>2</xdr:row>
      <xdr:rowOff>0</xdr:rowOff>
    </xdr:from>
    <xdr:to>
      <xdr:col>15</xdr:col>
      <xdr:colOff>761365</xdr:colOff>
      <xdr:row>2</xdr:row>
      <xdr:rowOff>172085</xdr:rowOff>
    </xdr:to>
    <xdr:pic>
      <xdr:nvPicPr>
        <xdr:cNvPr id="40" name="图片 3335"/>
        <xdr:cNvPicPr>
          <a:picLocks noChangeAspect="1"/>
        </xdr:cNvPicPr>
      </xdr:nvPicPr>
      <xdr:blipFill>
        <a:blip r:embed="rId1"/>
        <a:stretch>
          <a:fillRect/>
        </a:stretch>
      </xdr:blipFill>
      <xdr:spPr>
        <a:xfrm>
          <a:off x="20766405" y="1130300"/>
          <a:ext cx="219075" cy="172085"/>
        </a:xfrm>
        <a:prstGeom prst="rect">
          <a:avLst/>
        </a:prstGeom>
        <a:noFill/>
        <a:ln w="9525">
          <a:noFill/>
        </a:ln>
      </xdr:spPr>
    </xdr:pic>
    <xdr:clientData/>
  </xdr:twoCellAnchor>
  <xdr:twoCellAnchor editAs="oneCell">
    <xdr:from>
      <xdr:col>15</xdr:col>
      <xdr:colOff>8890</xdr:colOff>
      <xdr:row>4</xdr:row>
      <xdr:rowOff>0</xdr:rowOff>
    </xdr:from>
    <xdr:to>
      <xdr:col>15</xdr:col>
      <xdr:colOff>186055</xdr:colOff>
      <xdr:row>4</xdr:row>
      <xdr:rowOff>171450</xdr:rowOff>
    </xdr:to>
    <xdr:pic>
      <xdr:nvPicPr>
        <xdr:cNvPr id="43" name="图片 3335"/>
        <xdr:cNvPicPr>
          <a:picLocks noChangeAspect="1"/>
        </xdr:cNvPicPr>
      </xdr:nvPicPr>
      <xdr:blipFill>
        <a:blip r:embed="rId1"/>
        <a:stretch>
          <a:fillRect/>
        </a:stretch>
      </xdr:blipFill>
      <xdr:spPr>
        <a:xfrm>
          <a:off x="20233005" y="2044700"/>
          <a:ext cx="177165" cy="171450"/>
        </a:xfrm>
        <a:prstGeom prst="rect">
          <a:avLst/>
        </a:prstGeom>
        <a:noFill/>
        <a:ln w="9525">
          <a:noFill/>
        </a:ln>
      </xdr:spPr>
    </xdr:pic>
    <xdr:clientData/>
  </xdr:twoCellAnchor>
  <xdr:twoCellAnchor editAs="oneCell">
    <xdr:from>
      <xdr:col>15</xdr:col>
      <xdr:colOff>542290</xdr:colOff>
      <xdr:row>4</xdr:row>
      <xdr:rowOff>0</xdr:rowOff>
    </xdr:from>
    <xdr:to>
      <xdr:col>15</xdr:col>
      <xdr:colOff>761365</xdr:colOff>
      <xdr:row>4</xdr:row>
      <xdr:rowOff>172085</xdr:rowOff>
    </xdr:to>
    <xdr:pic>
      <xdr:nvPicPr>
        <xdr:cNvPr id="44" name="图片 3335"/>
        <xdr:cNvPicPr>
          <a:picLocks noChangeAspect="1"/>
        </xdr:cNvPicPr>
      </xdr:nvPicPr>
      <xdr:blipFill>
        <a:blip r:embed="rId1"/>
        <a:stretch>
          <a:fillRect/>
        </a:stretch>
      </xdr:blipFill>
      <xdr:spPr>
        <a:xfrm>
          <a:off x="20766405" y="2044700"/>
          <a:ext cx="219075" cy="172085"/>
        </a:xfrm>
        <a:prstGeom prst="rect">
          <a:avLst/>
        </a:prstGeom>
        <a:noFill/>
        <a:ln w="9525">
          <a:noFill/>
        </a:ln>
      </xdr:spPr>
    </xdr:pic>
    <xdr:clientData/>
  </xdr:twoCellAnchor>
  <xdr:twoCellAnchor editAs="oneCell">
    <xdr:from>
      <xdr:col>15</xdr:col>
      <xdr:colOff>8890</xdr:colOff>
      <xdr:row>5</xdr:row>
      <xdr:rowOff>0</xdr:rowOff>
    </xdr:from>
    <xdr:to>
      <xdr:col>15</xdr:col>
      <xdr:colOff>186055</xdr:colOff>
      <xdr:row>5</xdr:row>
      <xdr:rowOff>171450</xdr:rowOff>
    </xdr:to>
    <xdr:pic>
      <xdr:nvPicPr>
        <xdr:cNvPr id="45" name="图片 3335"/>
        <xdr:cNvPicPr>
          <a:picLocks noChangeAspect="1"/>
        </xdr:cNvPicPr>
      </xdr:nvPicPr>
      <xdr:blipFill>
        <a:blip r:embed="rId1"/>
        <a:stretch>
          <a:fillRect/>
        </a:stretch>
      </xdr:blipFill>
      <xdr:spPr>
        <a:xfrm>
          <a:off x="20233005" y="2501900"/>
          <a:ext cx="177165" cy="171450"/>
        </a:xfrm>
        <a:prstGeom prst="rect">
          <a:avLst/>
        </a:prstGeom>
        <a:noFill/>
        <a:ln w="9525">
          <a:noFill/>
        </a:ln>
      </xdr:spPr>
    </xdr:pic>
    <xdr:clientData/>
  </xdr:twoCellAnchor>
  <xdr:twoCellAnchor editAs="oneCell">
    <xdr:from>
      <xdr:col>15</xdr:col>
      <xdr:colOff>542290</xdr:colOff>
      <xdr:row>5</xdr:row>
      <xdr:rowOff>0</xdr:rowOff>
    </xdr:from>
    <xdr:to>
      <xdr:col>15</xdr:col>
      <xdr:colOff>761365</xdr:colOff>
      <xdr:row>5</xdr:row>
      <xdr:rowOff>172085</xdr:rowOff>
    </xdr:to>
    <xdr:pic>
      <xdr:nvPicPr>
        <xdr:cNvPr id="46" name="图片 3335"/>
        <xdr:cNvPicPr>
          <a:picLocks noChangeAspect="1"/>
        </xdr:cNvPicPr>
      </xdr:nvPicPr>
      <xdr:blipFill>
        <a:blip r:embed="rId1"/>
        <a:stretch>
          <a:fillRect/>
        </a:stretch>
      </xdr:blipFill>
      <xdr:spPr>
        <a:xfrm>
          <a:off x="20766405" y="2501900"/>
          <a:ext cx="219075" cy="172085"/>
        </a:xfrm>
        <a:prstGeom prst="rect">
          <a:avLst/>
        </a:prstGeom>
        <a:noFill/>
        <a:ln w="9525">
          <a:noFill/>
        </a:ln>
      </xdr:spPr>
    </xdr:pic>
    <xdr:clientData/>
  </xdr:twoCellAnchor>
  <xdr:twoCellAnchor editAs="oneCell">
    <xdr:from>
      <xdr:col>15</xdr:col>
      <xdr:colOff>8890</xdr:colOff>
      <xdr:row>6</xdr:row>
      <xdr:rowOff>0</xdr:rowOff>
    </xdr:from>
    <xdr:to>
      <xdr:col>15</xdr:col>
      <xdr:colOff>186055</xdr:colOff>
      <xdr:row>6</xdr:row>
      <xdr:rowOff>171450</xdr:rowOff>
    </xdr:to>
    <xdr:pic>
      <xdr:nvPicPr>
        <xdr:cNvPr id="153" name="图片 3335"/>
        <xdr:cNvPicPr>
          <a:picLocks noChangeAspect="1"/>
        </xdr:cNvPicPr>
      </xdr:nvPicPr>
      <xdr:blipFill>
        <a:blip r:embed="rId1"/>
        <a:stretch>
          <a:fillRect/>
        </a:stretch>
      </xdr:blipFill>
      <xdr:spPr>
        <a:xfrm>
          <a:off x="20233005" y="2959100"/>
          <a:ext cx="177165" cy="171450"/>
        </a:xfrm>
        <a:prstGeom prst="rect">
          <a:avLst/>
        </a:prstGeom>
        <a:noFill/>
        <a:ln w="9525">
          <a:noFill/>
        </a:ln>
      </xdr:spPr>
    </xdr:pic>
    <xdr:clientData/>
  </xdr:twoCellAnchor>
  <xdr:twoCellAnchor editAs="oneCell">
    <xdr:from>
      <xdr:col>15</xdr:col>
      <xdr:colOff>542290</xdr:colOff>
      <xdr:row>6</xdr:row>
      <xdr:rowOff>0</xdr:rowOff>
    </xdr:from>
    <xdr:to>
      <xdr:col>15</xdr:col>
      <xdr:colOff>761365</xdr:colOff>
      <xdr:row>6</xdr:row>
      <xdr:rowOff>172085</xdr:rowOff>
    </xdr:to>
    <xdr:pic>
      <xdr:nvPicPr>
        <xdr:cNvPr id="154" name="图片 3335"/>
        <xdr:cNvPicPr>
          <a:picLocks noChangeAspect="1"/>
        </xdr:cNvPicPr>
      </xdr:nvPicPr>
      <xdr:blipFill>
        <a:blip r:embed="rId1"/>
        <a:stretch>
          <a:fillRect/>
        </a:stretch>
      </xdr:blipFill>
      <xdr:spPr>
        <a:xfrm>
          <a:off x="20766405" y="2959100"/>
          <a:ext cx="219075" cy="172085"/>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609600</xdr:colOff>
      <xdr:row>0</xdr:row>
      <xdr:rowOff>0</xdr:rowOff>
    </xdr:from>
    <xdr:to>
      <xdr:col>3</xdr:col>
      <xdr:colOff>776605</xdr:colOff>
      <xdr:row>0</xdr:row>
      <xdr:rowOff>171450</xdr:rowOff>
    </xdr:to>
    <xdr:pic>
      <xdr:nvPicPr>
        <xdr:cNvPr id="507" name="图片 3335"/>
        <xdr:cNvPicPr>
          <a:picLocks noChangeAspect="1"/>
        </xdr:cNvPicPr>
      </xdr:nvPicPr>
      <xdr:blipFill>
        <a:blip r:embed="rId1"/>
        <a:stretch>
          <a:fillRect/>
        </a:stretch>
      </xdr:blipFill>
      <xdr:spPr>
        <a:xfrm>
          <a:off x="2915920" y="0"/>
          <a:ext cx="167005" cy="171450"/>
        </a:xfrm>
        <a:prstGeom prst="rect">
          <a:avLst/>
        </a:prstGeom>
        <a:noFill/>
        <a:ln w="9525">
          <a:noFill/>
        </a:ln>
      </xdr:spPr>
    </xdr:pic>
    <xdr:clientData/>
  </xdr:twoCellAnchor>
  <xdr:twoCellAnchor editAs="oneCell">
    <xdr:from>
      <xdr:col>3</xdr:col>
      <xdr:colOff>609600</xdr:colOff>
      <xdr:row>0</xdr:row>
      <xdr:rowOff>0</xdr:rowOff>
    </xdr:from>
    <xdr:to>
      <xdr:col>3</xdr:col>
      <xdr:colOff>821055</xdr:colOff>
      <xdr:row>0</xdr:row>
      <xdr:rowOff>171450</xdr:rowOff>
    </xdr:to>
    <xdr:pic>
      <xdr:nvPicPr>
        <xdr:cNvPr id="508" name="图片 3335"/>
        <xdr:cNvPicPr>
          <a:picLocks noChangeAspect="1"/>
        </xdr:cNvPicPr>
      </xdr:nvPicPr>
      <xdr:blipFill>
        <a:blip r:embed="rId1"/>
        <a:stretch>
          <a:fillRect/>
        </a:stretch>
      </xdr:blipFill>
      <xdr:spPr>
        <a:xfrm>
          <a:off x="2915920" y="0"/>
          <a:ext cx="211455" cy="171450"/>
        </a:xfrm>
        <a:prstGeom prst="rect">
          <a:avLst/>
        </a:prstGeom>
        <a:noFill/>
        <a:ln w="9525">
          <a:noFill/>
        </a:ln>
      </xdr:spPr>
    </xdr:pic>
    <xdr:clientData/>
  </xdr:twoCellAnchor>
  <xdr:twoCellAnchor editAs="oneCell">
    <xdr:from>
      <xdr:col>3</xdr:col>
      <xdr:colOff>609600</xdr:colOff>
      <xdr:row>0</xdr:row>
      <xdr:rowOff>0</xdr:rowOff>
    </xdr:from>
    <xdr:to>
      <xdr:col>3</xdr:col>
      <xdr:colOff>819150</xdr:colOff>
      <xdr:row>0</xdr:row>
      <xdr:rowOff>171450</xdr:rowOff>
    </xdr:to>
    <xdr:pic>
      <xdr:nvPicPr>
        <xdr:cNvPr id="509" name="图片 3335"/>
        <xdr:cNvPicPr>
          <a:picLocks noChangeAspect="1"/>
        </xdr:cNvPicPr>
      </xdr:nvPicPr>
      <xdr:blipFill>
        <a:blip r:embed="rId1"/>
        <a:stretch>
          <a:fillRect/>
        </a:stretch>
      </xdr:blipFill>
      <xdr:spPr>
        <a:xfrm>
          <a:off x="2915920" y="0"/>
          <a:ext cx="209550" cy="171450"/>
        </a:xfrm>
        <a:prstGeom prst="rect">
          <a:avLst/>
        </a:prstGeom>
        <a:noFill/>
        <a:ln w="9525">
          <a:noFill/>
        </a:ln>
      </xdr:spPr>
    </xdr:pic>
    <xdr:clientData/>
  </xdr:twoCellAnchor>
  <xdr:twoCellAnchor editAs="oneCell">
    <xdr:from>
      <xdr:col>3</xdr:col>
      <xdr:colOff>609600</xdr:colOff>
      <xdr:row>0</xdr:row>
      <xdr:rowOff>0</xdr:rowOff>
    </xdr:from>
    <xdr:to>
      <xdr:col>3</xdr:col>
      <xdr:colOff>895985</xdr:colOff>
      <xdr:row>0</xdr:row>
      <xdr:rowOff>171450</xdr:rowOff>
    </xdr:to>
    <xdr:pic>
      <xdr:nvPicPr>
        <xdr:cNvPr id="510" name="图片 3335"/>
        <xdr:cNvPicPr>
          <a:picLocks noChangeAspect="1"/>
        </xdr:cNvPicPr>
      </xdr:nvPicPr>
      <xdr:blipFill>
        <a:blip r:embed="rId1"/>
        <a:stretch>
          <a:fillRect/>
        </a:stretch>
      </xdr:blipFill>
      <xdr:spPr>
        <a:xfrm>
          <a:off x="2915920" y="0"/>
          <a:ext cx="286385" cy="171450"/>
        </a:xfrm>
        <a:prstGeom prst="rect">
          <a:avLst/>
        </a:prstGeom>
        <a:noFill/>
        <a:ln w="9525">
          <a:noFill/>
        </a:ln>
      </xdr:spPr>
    </xdr:pic>
    <xdr:clientData/>
  </xdr:twoCellAnchor>
  <xdr:twoCellAnchor editAs="oneCell">
    <xdr:from>
      <xdr:col>3</xdr:col>
      <xdr:colOff>609600</xdr:colOff>
      <xdr:row>126</xdr:row>
      <xdr:rowOff>0</xdr:rowOff>
    </xdr:from>
    <xdr:to>
      <xdr:col>3</xdr:col>
      <xdr:colOff>776605</xdr:colOff>
      <xdr:row>126</xdr:row>
      <xdr:rowOff>171450</xdr:rowOff>
    </xdr:to>
    <xdr:pic>
      <xdr:nvPicPr>
        <xdr:cNvPr id="511" name="图片 3335"/>
        <xdr:cNvPicPr>
          <a:picLocks noChangeAspect="1"/>
        </xdr:cNvPicPr>
      </xdr:nvPicPr>
      <xdr:blipFill>
        <a:blip r:embed="rId1"/>
        <a:stretch>
          <a:fillRect/>
        </a:stretch>
      </xdr:blipFill>
      <xdr:spPr>
        <a:xfrm>
          <a:off x="2915920" y="88639650"/>
          <a:ext cx="167005" cy="171450"/>
        </a:xfrm>
        <a:prstGeom prst="rect">
          <a:avLst/>
        </a:prstGeom>
        <a:noFill/>
        <a:ln w="9525">
          <a:noFill/>
        </a:ln>
      </xdr:spPr>
    </xdr:pic>
    <xdr:clientData/>
  </xdr:twoCellAnchor>
  <xdr:twoCellAnchor editAs="oneCell">
    <xdr:from>
      <xdr:col>3</xdr:col>
      <xdr:colOff>609600</xdr:colOff>
      <xdr:row>126</xdr:row>
      <xdr:rowOff>0</xdr:rowOff>
    </xdr:from>
    <xdr:to>
      <xdr:col>3</xdr:col>
      <xdr:colOff>821055</xdr:colOff>
      <xdr:row>126</xdr:row>
      <xdr:rowOff>171450</xdr:rowOff>
    </xdr:to>
    <xdr:pic>
      <xdr:nvPicPr>
        <xdr:cNvPr id="512" name="图片 3335"/>
        <xdr:cNvPicPr>
          <a:picLocks noChangeAspect="1"/>
        </xdr:cNvPicPr>
      </xdr:nvPicPr>
      <xdr:blipFill>
        <a:blip r:embed="rId1"/>
        <a:stretch>
          <a:fillRect/>
        </a:stretch>
      </xdr:blipFill>
      <xdr:spPr>
        <a:xfrm>
          <a:off x="2915920" y="88639650"/>
          <a:ext cx="211455" cy="171450"/>
        </a:xfrm>
        <a:prstGeom prst="rect">
          <a:avLst/>
        </a:prstGeom>
        <a:noFill/>
        <a:ln w="9525">
          <a:noFill/>
        </a:ln>
      </xdr:spPr>
    </xdr:pic>
    <xdr:clientData/>
  </xdr:twoCellAnchor>
  <xdr:twoCellAnchor editAs="oneCell">
    <xdr:from>
      <xdr:col>3</xdr:col>
      <xdr:colOff>609600</xdr:colOff>
      <xdr:row>126</xdr:row>
      <xdr:rowOff>0</xdr:rowOff>
    </xdr:from>
    <xdr:to>
      <xdr:col>3</xdr:col>
      <xdr:colOff>819150</xdr:colOff>
      <xdr:row>126</xdr:row>
      <xdr:rowOff>171450</xdr:rowOff>
    </xdr:to>
    <xdr:pic>
      <xdr:nvPicPr>
        <xdr:cNvPr id="513" name="图片 3335"/>
        <xdr:cNvPicPr>
          <a:picLocks noChangeAspect="1"/>
        </xdr:cNvPicPr>
      </xdr:nvPicPr>
      <xdr:blipFill>
        <a:blip r:embed="rId1"/>
        <a:stretch>
          <a:fillRect/>
        </a:stretch>
      </xdr:blipFill>
      <xdr:spPr>
        <a:xfrm>
          <a:off x="2915920" y="88639650"/>
          <a:ext cx="209550" cy="171450"/>
        </a:xfrm>
        <a:prstGeom prst="rect">
          <a:avLst/>
        </a:prstGeom>
        <a:noFill/>
        <a:ln w="9525">
          <a:noFill/>
        </a:ln>
      </xdr:spPr>
    </xdr:pic>
    <xdr:clientData/>
  </xdr:twoCellAnchor>
  <xdr:twoCellAnchor editAs="oneCell">
    <xdr:from>
      <xdr:col>3</xdr:col>
      <xdr:colOff>609600</xdr:colOff>
      <xdr:row>126</xdr:row>
      <xdr:rowOff>0</xdr:rowOff>
    </xdr:from>
    <xdr:to>
      <xdr:col>3</xdr:col>
      <xdr:colOff>895985</xdr:colOff>
      <xdr:row>126</xdr:row>
      <xdr:rowOff>171450</xdr:rowOff>
    </xdr:to>
    <xdr:pic>
      <xdr:nvPicPr>
        <xdr:cNvPr id="514" name="图片 3335"/>
        <xdr:cNvPicPr>
          <a:picLocks noChangeAspect="1"/>
        </xdr:cNvPicPr>
      </xdr:nvPicPr>
      <xdr:blipFill>
        <a:blip r:embed="rId1"/>
        <a:stretch>
          <a:fillRect/>
        </a:stretch>
      </xdr:blipFill>
      <xdr:spPr>
        <a:xfrm>
          <a:off x="2915920" y="88639650"/>
          <a:ext cx="286385" cy="171450"/>
        </a:xfrm>
        <a:prstGeom prst="rect">
          <a:avLst/>
        </a:prstGeom>
        <a:noFill/>
        <a:ln w="9525">
          <a:noFill/>
        </a:ln>
      </xdr:spPr>
    </xdr:pic>
    <xdr:clientData/>
  </xdr:twoCellAnchor>
  <xdr:twoCellAnchor editAs="oneCell">
    <xdr:from>
      <xdr:col>3</xdr:col>
      <xdr:colOff>609600</xdr:colOff>
      <xdr:row>2</xdr:row>
      <xdr:rowOff>0</xdr:rowOff>
    </xdr:from>
    <xdr:to>
      <xdr:col>3</xdr:col>
      <xdr:colOff>776605</xdr:colOff>
      <xdr:row>2</xdr:row>
      <xdr:rowOff>171450</xdr:rowOff>
    </xdr:to>
    <xdr:pic>
      <xdr:nvPicPr>
        <xdr:cNvPr id="583" name="图片 3335"/>
        <xdr:cNvPicPr>
          <a:picLocks noChangeAspect="1"/>
        </xdr:cNvPicPr>
      </xdr:nvPicPr>
      <xdr:blipFill>
        <a:blip r:embed="rId1"/>
        <a:stretch>
          <a:fillRect/>
        </a:stretch>
      </xdr:blipFill>
      <xdr:spPr>
        <a:xfrm>
          <a:off x="2915920" y="1130300"/>
          <a:ext cx="167005" cy="171450"/>
        </a:xfrm>
        <a:prstGeom prst="rect">
          <a:avLst/>
        </a:prstGeom>
        <a:noFill/>
        <a:ln w="9525">
          <a:noFill/>
        </a:ln>
      </xdr:spPr>
    </xdr:pic>
    <xdr:clientData/>
  </xdr:twoCellAnchor>
  <xdr:twoCellAnchor editAs="oneCell">
    <xdr:from>
      <xdr:col>3</xdr:col>
      <xdr:colOff>609600</xdr:colOff>
      <xdr:row>2</xdr:row>
      <xdr:rowOff>0</xdr:rowOff>
    </xdr:from>
    <xdr:to>
      <xdr:col>3</xdr:col>
      <xdr:colOff>821055</xdr:colOff>
      <xdr:row>2</xdr:row>
      <xdr:rowOff>171450</xdr:rowOff>
    </xdr:to>
    <xdr:pic>
      <xdr:nvPicPr>
        <xdr:cNvPr id="584" name="图片 3335"/>
        <xdr:cNvPicPr>
          <a:picLocks noChangeAspect="1"/>
        </xdr:cNvPicPr>
      </xdr:nvPicPr>
      <xdr:blipFill>
        <a:blip r:embed="rId1"/>
        <a:stretch>
          <a:fillRect/>
        </a:stretch>
      </xdr:blipFill>
      <xdr:spPr>
        <a:xfrm>
          <a:off x="2915920" y="1130300"/>
          <a:ext cx="211455" cy="171450"/>
        </a:xfrm>
        <a:prstGeom prst="rect">
          <a:avLst/>
        </a:prstGeom>
        <a:noFill/>
        <a:ln w="9525">
          <a:noFill/>
        </a:ln>
      </xdr:spPr>
    </xdr:pic>
    <xdr:clientData/>
  </xdr:twoCellAnchor>
  <xdr:twoCellAnchor editAs="oneCell">
    <xdr:from>
      <xdr:col>3</xdr:col>
      <xdr:colOff>609600</xdr:colOff>
      <xdr:row>2</xdr:row>
      <xdr:rowOff>0</xdr:rowOff>
    </xdr:from>
    <xdr:to>
      <xdr:col>3</xdr:col>
      <xdr:colOff>819150</xdr:colOff>
      <xdr:row>2</xdr:row>
      <xdr:rowOff>171450</xdr:rowOff>
    </xdr:to>
    <xdr:pic>
      <xdr:nvPicPr>
        <xdr:cNvPr id="585" name="图片 3335"/>
        <xdr:cNvPicPr>
          <a:picLocks noChangeAspect="1"/>
        </xdr:cNvPicPr>
      </xdr:nvPicPr>
      <xdr:blipFill>
        <a:blip r:embed="rId1"/>
        <a:stretch>
          <a:fillRect/>
        </a:stretch>
      </xdr:blipFill>
      <xdr:spPr>
        <a:xfrm>
          <a:off x="2915920" y="1130300"/>
          <a:ext cx="209550" cy="171450"/>
        </a:xfrm>
        <a:prstGeom prst="rect">
          <a:avLst/>
        </a:prstGeom>
        <a:noFill/>
        <a:ln w="9525">
          <a:noFill/>
        </a:ln>
      </xdr:spPr>
    </xdr:pic>
    <xdr:clientData/>
  </xdr:twoCellAnchor>
  <xdr:twoCellAnchor editAs="oneCell">
    <xdr:from>
      <xdr:col>3</xdr:col>
      <xdr:colOff>609600</xdr:colOff>
      <xdr:row>2</xdr:row>
      <xdr:rowOff>0</xdr:rowOff>
    </xdr:from>
    <xdr:to>
      <xdr:col>3</xdr:col>
      <xdr:colOff>895985</xdr:colOff>
      <xdr:row>2</xdr:row>
      <xdr:rowOff>171450</xdr:rowOff>
    </xdr:to>
    <xdr:pic>
      <xdr:nvPicPr>
        <xdr:cNvPr id="586" name="图片 3335"/>
        <xdr:cNvPicPr>
          <a:picLocks noChangeAspect="1"/>
        </xdr:cNvPicPr>
      </xdr:nvPicPr>
      <xdr:blipFill>
        <a:blip r:embed="rId1"/>
        <a:stretch>
          <a:fillRect/>
        </a:stretch>
      </xdr:blipFill>
      <xdr:spPr>
        <a:xfrm>
          <a:off x="2915920" y="1130300"/>
          <a:ext cx="286385" cy="171450"/>
        </a:xfrm>
        <a:prstGeom prst="rect">
          <a:avLst/>
        </a:prstGeom>
        <a:noFill/>
        <a:ln w="9525">
          <a:noFill/>
        </a:ln>
      </xdr:spPr>
    </xdr:pic>
    <xdr:clientData/>
  </xdr:twoCellAnchor>
  <xdr:twoCellAnchor editAs="oneCell">
    <xdr:from>
      <xdr:col>3</xdr:col>
      <xdr:colOff>609600</xdr:colOff>
      <xdr:row>1</xdr:row>
      <xdr:rowOff>0</xdr:rowOff>
    </xdr:from>
    <xdr:to>
      <xdr:col>3</xdr:col>
      <xdr:colOff>776605</xdr:colOff>
      <xdr:row>1</xdr:row>
      <xdr:rowOff>171450</xdr:rowOff>
    </xdr:to>
    <xdr:pic>
      <xdr:nvPicPr>
        <xdr:cNvPr id="603" name="图片 3335"/>
        <xdr:cNvPicPr>
          <a:picLocks noChangeAspect="1"/>
        </xdr:cNvPicPr>
      </xdr:nvPicPr>
      <xdr:blipFill>
        <a:blip r:embed="rId1"/>
        <a:stretch>
          <a:fillRect/>
        </a:stretch>
      </xdr:blipFill>
      <xdr:spPr>
        <a:xfrm>
          <a:off x="2915920" y="812800"/>
          <a:ext cx="167005" cy="171450"/>
        </a:xfrm>
        <a:prstGeom prst="rect">
          <a:avLst/>
        </a:prstGeom>
        <a:noFill/>
        <a:ln w="9525">
          <a:noFill/>
        </a:ln>
      </xdr:spPr>
    </xdr:pic>
    <xdr:clientData/>
  </xdr:twoCellAnchor>
  <xdr:twoCellAnchor editAs="oneCell">
    <xdr:from>
      <xdr:col>3</xdr:col>
      <xdr:colOff>609600</xdr:colOff>
      <xdr:row>1</xdr:row>
      <xdr:rowOff>0</xdr:rowOff>
    </xdr:from>
    <xdr:to>
      <xdr:col>3</xdr:col>
      <xdr:colOff>821055</xdr:colOff>
      <xdr:row>1</xdr:row>
      <xdr:rowOff>171450</xdr:rowOff>
    </xdr:to>
    <xdr:pic>
      <xdr:nvPicPr>
        <xdr:cNvPr id="604" name="图片 3335"/>
        <xdr:cNvPicPr>
          <a:picLocks noChangeAspect="1"/>
        </xdr:cNvPicPr>
      </xdr:nvPicPr>
      <xdr:blipFill>
        <a:blip r:embed="rId1"/>
        <a:stretch>
          <a:fillRect/>
        </a:stretch>
      </xdr:blipFill>
      <xdr:spPr>
        <a:xfrm>
          <a:off x="2915920" y="812800"/>
          <a:ext cx="211455" cy="171450"/>
        </a:xfrm>
        <a:prstGeom prst="rect">
          <a:avLst/>
        </a:prstGeom>
        <a:noFill/>
        <a:ln w="9525">
          <a:noFill/>
        </a:ln>
      </xdr:spPr>
    </xdr:pic>
    <xdr:clientData/>
  </xdr:twoCellAnchor>
  <xdr:twoCellAnchor editAs="oneCell">
    <xdr:from>
      <xdr:col>3</xdr:col>
      <xdr:colOff>609600</xdr:colOff>
      <xdr:row>1</xdr:row>
      <xdr:rowOff>0</xdr:rowOff>
    </xdr:from>
    <xdr:to>
      <xdr:col>3</xdr:col>
      <xdr:colOff>819150</xdr:colOff>
      <xdr:row>1</xdr:row>
      <xdr:rowOff>171450</xdr:rowOff>
    </xdr:to>
    <xdr:pic>
      <xdr:nvPicPr>
        <xdr:cNvPr id="605" name="图片 3335"/>
        <xdr:cNvPicPr>
          <a:picLocks noChangeAspect="1"/>
        </xdr:cNvPicPr>
      </xdr:nvPicPr>
      <xdr:blipFill>
        <a:blip r:embed="rId1"/>
        <a:stretch>
          <a:fillRect/>
        </a:stretch>
      </xdr:blipFill>
      <xdr:spPr>
        <a:xfrm>
          <a:off x="2915920" y="812800"/>
          <a:ext cx="209550" cy="171450"/>
        </a:xfrm>
        <a:prstGeom prst="rect">
          <a:avLst/>
        </a:prstGeom>
        <a:noFill/>
        <a:ln w="9525">
          <a:noFill/>
        </a:ln>
      </xdr:spPr>
    </xdr:pic>
    <xdr:clientData/>
  </xdr:twoCellAnchor>
  <xdr:twoCellAnchor editAs="oneCell">
    <xdr:from>
      <xdr:col>3</xdr:col>
      <xdr:colOff>609600</xdr:colOff>
      <xdr:row>1</xdr:row>
      <xdr:rowOff>0</xdr:rowOff>
    </xdr:from>
    <xdr:to>
      <xdr:col>3</xdr:col>
      <xdr:colOff>895985</xdr:colOff>
      <xdr:row>1</xdr:row>
      <xdr:rowOff>171450</xdr:rowOff>
    </xdr:to>
    <xdr:pic>
      <xdr:nvPicPr>
        <xdr:cNvPr id="606" name="图片 3335"/>
        <xdr:cNvPicPr>
          <a:picLocks noChangeAspect="1"/>
        </xdr:cNvPicPr>
      </xdr:nvPicPr>
      <xdr:blipFill>
        <a:blip r:embed="rId1"/>
        <a:stretch>
          <a:fillRect/>
        </a:stretch>
      </xdr:blipFill>
      <xdr:spPr>
        <a:xfrm>
          <a:off x="2915920" y="812800"/>
          <a:ext cx="286385" cy="171450"/>
        </a:xfrm>
        <a:prstGeom prst="rect">
          <a:avLst/>
        </a:prstGeom>
        <a:noFill/>
        <a:ln w="9525">
          <a:noFill/>
        </a:ln>
      </xdr:spPr>
    </xdr:pic>
    <xdr:clientData/>
  </xdr:twoCellAnchor>
  <xdr:twoCellAnchor editAs="oneCell">
    <xdr:from>
      <xdr:col>3</xdr:col>
      <xdr:colOff>609600</xdr:colOff>
      <xdr:row>3</xdr:row>
      <xdr:rowOff>0</xdr:rowOff>
    </xdr:from>
    <xdr:to>
      <xdr:col>3</xdr:col>
      <xdr:colOff>742315</xdr:colOff>
      <xdr:row>3</xdr:row>
      <xdr:rowOff>171450</xdr:rowOff>
    </xdr:to>
    <xdr:pic>
      <xdr:nvPicPr>
        <xdr:cNvPr id="1006" name="图片 3335"/>
        <xdr:cNvPicPr>
          <a:picLocks noChangeAspect="1"/>
        </xdr:cNvPicPr>
      </xdr:nvPicPr>
      <xdr:blipFill>
        <a:blip r:embed="rId1"/>
        <a:stretch>
          <a:fillRect/>
        </a:stretch>
      </xdr:blipFill>
      <xdr:spPr>
        <a:xfrm>
          <a:off x="2915920" y="1778000"/>
          <a:ext cx="132715" cy="171450"/>
        </a:xfrm>
        <a:prstGeom prst="rect">
          <a:avLst/>
        </a:prstGeom>
        <a:noFill/>
        <a:ln w="9525">
          <a:noFill/>
        </a:ln>
      </xdr:spPr>
    </xdr:pic>
    <xdr:clientData/>
  </xdr:twoCellAnchor>
  <xdr:twoCellAnchor editAs="oneCell">
    <xdr:from>
      <xdr:col>3</xdr:col>
      <xdr:colOff>609600</xdr:colOff>
      <xdr:row>3</xdr:row>
      <xdr:rowOff>0</xdr:rowOff>
    </xdr:from>
    <xdr:to>
      <xdr:col>3</xdr:col>
      <xdr:colOff>742315</xdr:colOff>
      <xdr:row>3</xdr:row>
      <xdr:rowOff>170815</xdr:rowOff>
    </xdr:to>
    <xdr:pic>
      <xdr:nvPicPr>
        <xdr:cNvPr id="1007" name="图片 3335"/>
        <xdr:cNvPicPr>
          <a:picLocks noChangeAspect="1"/>
        </xdr:cNvPicPr>
      </xdr:nvPicPr>
      <xdr:blipFill>
        <a:blip r:embed="rId1"/>
        <a:stretch>
          <a:fillRect/>
        </a:stretch>
      </xdr:blipFill>
      <xdr:spPr>
        <a:xfrm>
          <a:off x="2915920" y="1778000"/>
          <a:ext cx="132715" cy="170815"/>
        </a:xfrm>
        <a:prstGeom prst="rect">
          <a:avLst/>
        </a:prstGeom>
        <a:noFill/>
        <a:ln w="9525">
          <a:noFill/>
        </a:ln>
      </xdr:spPr>
    </xdr:pic>
    <xdr:clientData/>
  </xdr:twoCellAnchor>
  <xdr:twoCellAnchor editAs="oneCell">
    <xdr:from>
      <xdr:col>3</xdr:col>
      <xdr:colOff>518795</xdr:colOff>
      <xdr:row>3</xdr:row>
      <xdr:rowOff>0</xdr:rowOff>
    </xdr:from>
    <xdr:to>
      <xdr:col>3</xdr:col>
      <xdr:colOff>685165</xdr:colOff>
      <xdr:row>3</xdr:row>
      <xdr:rowOff>171450</xdr:rowOff>
    </xdr:to>
    <xdr:pic>
      <xdr:nvPicPr>
        <xdr:cNvPr id="1008" name="图片 3335"/>
        <xdr:cNvPicPr>
          <a:picLocks noChangeAspect="1"/>
        </xdr:cNvPicPr>
      </xdr:nvPicPr>
      <xdr:blipFill>
        <a:blip r:embed="rId1"/>
        <a:stretch>
          <a:fillRect/>
        </a:stretch>
      </xdr:blipFill>
      <xdr:spPr>
        <a:xfrm>
          <a:off x="2825115" y="1778000"/>
          <a:ext cx="166370" cy="17145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ome\lz\&#26700;&#38754;\\xwechat_files\wxid_nzyk32d1v4ws22_a268\msg\file\2025-12\&#38468;&#20214;5-1&#65306;&#35199;&#34255;&#33258;&#27835;&#21306;&#24037;&#24067;&#27743;&#36798;&#21439;&#24110;&#25206;&#20135;&#19994;&#39033;&#30446;&#36164;&#20135;&#24635;&#21488;&#36134;.xlsx-&#26356;&#2603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home\lz\&#26700;&#38754;\\&#24494;&#20449;\WeChat%20Files\wxid_nzyk32d1v4ws22\FileStorage\File\2025-07\&#35199;&#34255;&#33258;&#27835;&#21306;&#24037;&#24067;&#27743;&#36798;&#21439;&#24110;&#25206;&#39033;&#30446;&#28165;&#21333;-7.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212">
          <cell r="E212">
            <v>77000.201088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2014年"/>
      <sheetName val="2015年"/>
      <sheetName val="2013年"/>
      <sheetName val="核实汇总表"/>
    </sheetNames>
    <sheetDataSet>
      <sheetData sheetId="0"/>
      <sheetData sheetId="1"/>
      <sheetData sheetId="2"/>
      <sheetData sheetId="3"/>
      <sheetData sheetId="4">
        <row r="3">
          <cell r="E3" t="str">
            <v>项目名称</v>
          </cell>
        </row>
        <row r="3">
          <cell r="H3" t="str">
            <v>帮扶项目资金批复情况（元）</v>
          </cell>
        </row>
        <row r="3">
          <cell r="AG3" t="str">
            <v>帮扶项目资金使用情况（元）</v>
          </cell>
        </row>
        <row r="4">
          <cell r="H4" t="str">
            <v>合计</v>
          </cell>
          <cell r="I4" t="str">
            <v>政策性资金</v>
          </cell>
        </row>
        <row r="4">
          <cell r="AF4" t="str">
            <v>其他渠道资金（如企业自筹、信贷资金等非政策性资金）</v>
          </cell>
          <cell r="AG4" t="str">
            <v>合计</v>
          </cell>
        </row>
        <row r="5">
          <cell r="I5" t="str">
            <v>政策性资金小计</v>
          </cell>
        </row>
        <row r="7">
          <cell r="E7" t="str">
            <v>以项目批复中项目名称为准</v>
          </cell>
        </row>
        <row r="8">
          <cell r="H8">
            <v>1472942700</v>
          </cell>
          <cell r="I8">
            <v>1302181000</v>
          </cell>
        </row>
        <row r="8">
          <cell r="AF8">
            <v>170761700</v>
          </cell>
          <cell r="AG8">
            <v>1469556700</v>
          </cell>
        </row>
        <row r="9">
          <cell r="E9" t="str">
            <v>工布江达镇帕朗萨村灌溉水渠项目</v>
          </cell>
        </row>
        <row r="9">
          <cell r="H9">
            <v>630000</v>
          </cell>
          <cell r="I9">
            <v>600000</v>
          </cell>
        </row>
        <row r="9">
          <cell r="AF9">
            <v>30000</v>
          </cell>
          <cell r="AG9">
            <v>630000</v>
          </cell>
        </row>
        <row r="10">
          <cell r="E10" t="str">
            <v>仲莎乡、娘浦乡低收入奶牛养殖项目</v>
          </cell>
        </row>
        <row r="10">
          <cell r="H10">
            <v>1400000</v>
          </cell>
          <cell r="I10">
            <v>1300000</v>
          </cell>
        </row>
        <row r="10">
          <cell r="AF10">
            <v>100000</v>
          </cell>
          <cell r="AG10">
            <v>1300000</v>
          </cell>
        </row>
        <row r="11">
          <cell r="E11" t="str">
            <v>巴河镇堆果村低产田改造</v>
          </cell>
        </row>
        <row r="11">
          <cell r="H11">
            <v>340000</v>
          </cell>
          <cell r="I11">
            <v>300000</v>
          </cell>
        </row>
        <row r="11">
          <cell r="AF11">
            <v>40000</v>
          </cell>
          <cell r="AG11">
            <v>300000</v>
          </cell>
        </row>
        <row r="12">
          <cell r="E12" t="str">
            <v>巴河镇秀巴村农家乐</v>
          </cell>
        </row>
        <row r="12">
          <cell r="H12">
            <v>400000</v>
          </cell>
          <cell r="I12">
            <v>320000</v>
          </cell>
        </row>
        <row r="12">
          <cell r="AF12">
            <v>80000</v>
          </cell>
          <cell r="AG12">
            <v>320000</v>
          </cell>
        </row>
        <row r="13">
          <cell r="E13" t="str">
            <v>朱拉乡扎热村低产田改造</v>
          </cell>
        </row>
        <row r="13">
          <cell r="H13">
            <v>360000</v>
          </cell>
          <cell r="I13">
            <v>310000</v>
          </cell>
        </row>
        <row r="13">
          <cell r="AF13">
            <v>50000</v>
          </cell>
          <cell r="AG13">
            <v>310000</v>
          </cell>
        </row>
        <row r="14">
          <cell r="E14" t="str">
            <v>家庭旅游服务培训</v>
          </cell>
        </row>
        <row r="14">
          <cell r="H14">
            <v>60000</v>
          </cell>
          <cell r="I14">
            <v>60000</v>
          </cell>
        </row>
        <row r="14">
          <cell r="AG14">
            <v>60000</v>
          </cell>
        </row>
        <row r="15">
          <cell r="E15" t="str">
            <v>错高乡结巴村贫困户蔬菜温室建设项目</v>
          </cell>
        </row>
        <row r="15">
          <cell r="H15">
            <v>480000</v>
          </cell>
          <cell r="I15">
            <v>430000</v>
          </cell>
        </row>
        <row r="15">
          <cell r="AF15">
            <v>50000</v>
          </cell>
          <cell r="AG15">
            <v>430000</v>
          </cell>
        </row>
        <row r="16">
          <cell r="E16" t="str">
            <v>娘浦乡尼木纳村低产田改造</v>
          </cell>
        </row>
        <row r="16">
          <cell r="H16">
            <v>450000</v>
          </cell>
          <cell r="I16">
            <v>400000</v>
          </cell>
        </row>
        <row r="16">
          <cell r="AF16">
            <v>50000</v>
          </cell>
          <cell r="AG16">
            <v>400000</v>
          </cell>
        </row>
        <row r="17">
          <cell r="E17" t="str">
            <v>工布江达镇达帕萨村农家乐</v>
          </cell>
        </row>
        <row r="17">
          <cell r="H17">
            <v>660000</v>
          </cell>
          <cell r="I17">
            <v>600000</v>
          </cell>
        </row>
        <row r="17">
          <cell r="AF17">
            <v>60000</v>
          </cell>
          <cell r="AG17">
            <v>600000</v>
          </cell>
        </row>
        <row r="18">
          <cell r="E18" t="str">
            <v>娘蒲乡岗朗村粮食加工房</v>
          </cell>
        </row>
        <row r="18">
          <cell r="H18">
            <v>220000</v>
          </cell>
          <cell r="I18">
            <v>200000</v>
          </cell>
        </row>
        <row r="18">
          <cell r="AF18">
            <v>20000</v>
          </cell>
          <cell r="AG18">
            <v>200000</v>
          </cell>
        </row>
        <row r="19">
          <cell r="E19" t="str">
            <v>巴河镇雪卡村低产田改造项自</v>
          </cell>
        </row>
        <row r="19">
          <cell r="H19">
            <v>330000</v>
          </cell>
          <cell r="I19">
            <v>300000</v>
          </cell>
        </row>
        <row r="19">
          <cell r="AF19">
            <v>30000</v>
          </cell>
          <cell r="AG19">
            <v>300000</v>
          </cell>
        </row>
        <row r="20">
          <cell r="E20" t="str">
            <v>巴河镇堆果村农田灌溉项目</v>
          </cell>
        </row>
        <row r="20">
          <cell r="H20">
            <v>830000</v>
          </cell>
          <cell r="I20">
            <v>780000</v>
          </cell>
        </row>
        <row r="20">
          <cell r="AF20">
            <v>50000</v>
          </cell>
          <cell r="AG20">
            <v>780000</v>
          </cell>
        </row>
        <row r="21">
          <cell r="E21" t="str">
            <v>金达镇支部自然村农田灌溉项目</v>
          </cell>
        </row>
        <row r="21">
          <cell r="H21">
            <v>540000</v>
          </cell>
          <cell r="I21">
            <v>520000</v>
          </cell>
        </row>
        <row r="21">
          <cell r="AF21">
            <v>20000</v>
          </cell>
          <cell r="AG21">
            <v>520000</v>
          </cell>
        </row>
        <row r="22">
          <cell r="E22" t="str">
            <v>金达镇德村人畜管道引水工程项目</v>
          </cell>
        </row>
        <row r="22">
          <cell r="H22">
            <v>260000</v>
          </cell>
          <cell r="I22">
            <v>250000</v>
          </cell>
        </row>
        <row r="22">
          <cell r="AF22">
            <v>10000</v>
          </cell>
          <cell r="AG22">
            <v>250000</v>
          </cell>
        </row>
        <row r="23">
          <cell r="E23" t="str">
            <v>金达镇支部自然村修建便民商店</v>
          </cell>
        </row>
        <row r="23">
          <cell r="H23">
            <v>280000</v>
          </cell>
          <cell r="I23">
            <v>240000</v>
          </cell>
        </row>
        <row r="23">
          <cell r="AF23">
            <v>40000</v>
          </cell>
          <cell r="AG23">
            <v>240000</v>
          </cell>
        </row>
        <row r="24">
          <cell r="E24" t="str">
            <v>金达镇德村中桥项目</v>
          </cell>
        </row>
        <row r="24">
          <cell r="H24">
            <v>450000</v>
          </cell>
          <cell r="I24">
            <v>440000</v>
          </cell>
        </row>
        <row r="24">
          <cell r="AF24">
            <v>10000</v>
          </cell>
          <cell r="AG24">
            <v>440000</v>
          </cell>
        </row>
        <row r="25">
          <cell r="E25" t="str">
            <v>色江娘村温室项目</v>
          </cell>
        </row>
        <row r="25">
          <cell r="H25">
            <v>280000</v>
          </cell>
          <cell r="I25">
            <v>250000</v>
          </cell>
        </row>
        <row r="25">
          <cell r="AF25">
            <v>30000</v>
          </cell>
          <cell r="AG25">
            <v>250000</v>
          </cell>
        </row>
        <row r="26">
          <cell r="E26" t="str">
            <v>娘蒲乡朝朗村波瓦、波那牧场道路建设</v>
          </cell>
        </row>
        <row r="26">
          <cell r="H26">
            <v>1090000</v>
          </cell>
          <cell r="I26">
            <v>860000</v>
          </cell>
        </row>
        <row r="26">
          <cell r="AF26">
            <v>230000</v>
          </cell>
          <cell r="AG26">
            <v>860000</v>
          </cell>
        </row>
        <row r="27">
          <cell r="E27" t="str">
            <v>娘蒲乡朝朗村人畜简易钢架桥建设项目</v>
          </cell>
        </row>
        <row r="27">
          <cell r="H27">
            <v>790000</v>
          </cell>
          <cell r="I27">
            <v>700000</v>
          </cell>
        </row>
        <row r="27">
          <cell r="AF27">
            <v>90000</v>
          </cell>
          <cell r="AG27">
            <v>700000</v>
          </cell>
        </row>
        <row r="28">
          <cell r="E28" t="str">
            <v>娘蒲乡朝朗村采石养路队建设项目</v>
          </cell>
        </row>
        <row r="28">
          <cell r="H28">
            <v>780000</v>
          </cell>
          <cell r="I28">
            <v>730000</v>
          </cell>
        </row>
        <row r="28">
          <cell r="AF28">
            <v>50000</v>
          </cell>
          <cell r="AG28">
            <v>730000</v>
          </cell>
        </row>
        <row r="29">
          <cell r="E29" t="str">
            <v>娘蒲乡朝朗村种牦牛引进试点项目</v>
          </cell>
        </row>
        <row r="29">
          <cell r="H29">
            <v>240000</v>
          </cell>
          <cell r="I29">
            <v>220000</v>
          </cell>
        </row>
        <row r="29">
          <cell r="AF29">
            <v>20000</v>
          </cell>
          <cell r="AG29">
            <v>220000</v>
          </cell>
        </row>
        <row r="30">
          <cell r="E30" t="str">
            <v>加兴村嘎朗桥梁建设项目</v>
          </cell>
        </row>
        <row r="30">
          <cell r="H30">
            <v>770000</v>
          </cell>
          <cell r="I30">
            <v>750000</v>
          </cell>
        </row>
        <row r="30">
          <cell r="AF30">
            <v>20000</v>
          </cell>
          <cell r="AG30">
            <v>750000</v>
          </cell>
        </row>
        <row r="31">
          <cell r="E31" t="str">
            <v>加兴乡西朗村犏奶牛养殖项自</v>
          </cell>
        </row>
        <row r="31">
          <cell r="H31">
            <v>270000</v>
          </cell>
          <cell r="I31">
            <v>250000</v>
          </cell>
        </row>
        <row r="31">
          <cell r="AF31">
            <v>20000</v>
          </cell>
          <cell r="AG31">
            <v>250000</v>
          </cell>
        </row>
        <row r="32">
          <cell r="E32" t="str">
            <v>娘蒲乡吴朗村人畜饮水项目</v>
          </cell>
        </row>
        <row r="32">
          <cell r="H32">
            <v>1230000</v>
          </cell>
          <cell r="I32">
            <v>1130000</v>
          </cell>
        </row>
        <row r="32">
          <cell r="AF32">
            <v>100000</v>
          </cell>
          <cell r="AG32">
            <v>1130000</v>
          </cell>
        </row>
        <row r="33">
          <cell r="E33" t="str">
            <v>娘蒲乡吴朗村道路桥建设</v>
          </cell>
        </row>
        <row r="33">
          <cell r="H33">
            <v>500000</v>
          </cell>
          <cell r="I33">
            <v>450000</v>
          </cell>
        </row>
        <row r="33">
          <cell r="AF33">
            <v>50000</v>
          </cell>
          <cell r="AG33">
            <v>450000</v>
          </cell>
        </row>
        <row r="34">
          <cell r="E34" t="str">
            <v>娘蒲乡农畜产品展销店</v>
          </cell>
        </row>
        <row r="34">
          <cell r="H34">
            <v>430000</v>
          </cell>
          <cell r="I34">
            <v>400000</v>
          </cell>
        </row>
        <row r="34">
          <cell r="AF34">
            <v>30000</v>
          </cell>
          <cell r="AG34">
            <v>400000</v>
          </cell>
        </row>
        <row r="35">
          <cell r="E35" t="str">
            <v>娘蒲乡同吉村人畜简易钢架桥</v>
          </cell>
        </row>
        <row r="35">
          <cell r="H35">
            <v>430000</v>
          </cell>
          <cell r="I35">
            <v>370000</v>
          </cell>
        </row>
        <row r="35">
          <cell r="AF35">
            <v>60000</v>
          </cell>
          <cell r="AG35">
            <v>370000</v>
          </cell>
        </row>
        <row r="36">
          <cell r="E36" t="str">
            <v>娘蒲乡同吉村采石队项目</v>
          </cell>
        </row>
        <row r="36">
          <cell r="H36">
            <v>80000</v>
          </cell>
          <cell r="I36">
            <v>70000</v>
          </cell>
        </row>
        <row r="36">
          <cell r="AF36">
            <v>10000</v>
          </cell>
          <cell r="AG36">
            <v>70000</v>
          </cell>
        </row>
        <row r="37">
          <cell r="E37" t="str">
            <v>娘蒲乡尼木纳村采石队项目</v>
          </cell>
        </row>
        <row r="37">
          <cell r="H37">
            <v>100000</v>
          </cell>
          <cell r="I37">
            <v>100000</v>
          </cell>
        </row>
        <row r="37">
          <cell r="AF37">
            <v>0</v>
          </cell>
          <cell r="AG37">
            <v>100000</v>
          </cell>
        </row>
        <row r="38">
          <cell r="E38" t="str">
            <v>朱拉乡波村低产田改造项目</v>
          </cell>
        </row>
        <row r="38">
          <cell r="H38">
            <v>470000</v>
          </cell>
          <cell r="I38">
            <v>400000</v>
          </cell>
        </row>
        <row r="38">
          <cell r="AF38">
            <v>70000</v>
          </cell>
          <cell r="AG38">
            <v>400000</v>
          </cell>
        </row>
        <row r="39">
          <cell r="E39" t="str">
            <v>娘蒲乡尼木纳村扶贫综合服务楼建设项目</v>
          </cell>
        </row>
        <row r="39">
          <cell r="H39">
            <v>710000</v>
          </cell>
          <cell r="I39">
            <v>500000</v>
          </cell>
        </row>
        <row r="39">
          <cell r="AF39">
            <v>210000</v>
          </cell>
          <cell r="AG39">
            <v>500000</v>
          </cell>
        </row>
        <row r="40">
          <cell r="E40" t="str">
            <v>娘蒲乡尼木纳钢架公路桥建设项目</v>
          </cell>
        </row>
        <row r="40">
          <cell r="H40">
            <v>340000</v>
          </cell>
          <cell r="I40">
            <v>300000</v>
          </cell>
        </row>
        <row r="40">
          <cell r="AF40">
            <v>40000</v>
          </cell>
          <cell r="AG40">
            <v>300000</v>
          </cell>
        </row>
        <row r="41">
          <cell r="E41" t="str">
            <v>娘蒲乡、金达镇共4个村村委班子成员及致富带头人培</v>
          </cell>
        </row>
        <row r="41">
          <cell r="H41">
            <v>200000</v>
          </cell>
          <cell r="I41">
            <v>200000</v>
          </cell>
        </row>
        <row r="41">
          <cell r="AF41">
            <v>0</v>
          </cell>
          <cell r="AG41">
            <v>200000</v>
          </cell>
        </row>
        <row r="42">
          <cell r="E42" t="str">
            <v>仲莎乡仲莎村土地治理项目</v>
          </cell>
        </row>
        <row r="42">
          <cell r="H42">
            <v>990000</v>
          </cell>
          <cell r="I42">
            <v>950000</v>
          </cell>
        </row>
        <row r="42">
          <cell r="AF42">
            <v>40000</v>
          </cell>
          <cell r="AG42">
            <v>950000</v>
          </cell>
        </row>
        <row r="43">
          <cell r="E43" t="str">
            <v>朱拉乡扎热村低收入户犏奶牛养殖项目</v>
          </cell>
        </row>
        <row r="43">
          <cell r="H43">
            <v>250000</v>
          </cell>
          <cell r="I43">
            <v>230000</v>
          </cell>
        </row>
        <row r="43">
          <cell r="AF43">
            <v>20000</v>
          </cell>
          <cell r="AG43">
            <v>230000</v>
          </cell>
        </row>
        <row r="44">
          <cell r="E44" t="str">
            <v>工布江达镇低收入户温室和庭院经济项目</v>
          </cell>
        </row>
        <row r="44">
          <cell r="H44">
            <v>850000</v>
          </cell>
          <cell r="I44">
            <v>800000</v>
          </cell>
        </row>
        <row r="44">
          <cell r="AF44">
            <v>50000</v>
          </cell>
          <cell r="AG44">
            <v>800000</v>
          </cell>
        </row>
        <row r="45">
          <cell r="E45" t="str">
            <v>错高乡罗池村低产田改造项目</v>
          </cell>
        </row>
        <row r="45">
          <cell r="H45">
            <v>450000</v>
          </cell>
          <cell r="I45">
            <v>400000</v>
          </cell>
        </row>
        <row r="45">
          <cell r="AF45">
            <v>50000</v>
          </cell>
          <cell r="AG45">
            <v>400000</v>
          </cell>
        </row>
        <row r="46">
          <cell r="E46" t="str">
            <v>金达镇支部自然村土地治理项目</v>
          </cell>
        </row>
        <row r="46">
          <cell r="H46">
            <v>400000</v>
          </cell>
          <cell r="I46">
            <v>370000</v>
          </cell>
        </row>
        <row r="46">
          <cell r="AF46">
            <v>30000</v>
          </cell>
          <cell r="AG46">
            <v>370000</v>
          </cell>
        </row>
        <row r="47">
          <cell r="E47" t="str">
            <v>加乡村中低产田改造项目</v>
          </cell>
        </row>
        <row r="47">
          <cell r="H47">
            <v>500000</v>
          </cell>
          <cell r="I47">
            <v>450000</v>
          </cell>
        </row>
        <row r="47">
          <cell r="AF47">
            <v>50000</v>
          </cell>
          <cell r="AG47">
            <v>450000</v>
          </cell>
        </row>
        <row r="48">
          <cell r="E48" t="str">
            <v>娘蒲乡吴朗村草场围栏项目</v>
          </cell>
        </row>
        <row r="48">
          <cell r="H48">
            <v>290000</v>
          </cell>
          <cell r="I48">
            <v>260000</v>
          </cell>
        </row>
        <row r="48">
          <cell r="AF48">
            <v>30000</v>
          </cell>
          <cell r="AG48">
            <v>260000</v>
          </cell>
        </row>
        <row r="49">
          <cell r="E49" t="str">
            <v>金达镇支部自然村土地治理项目</v>
          </cell>
        </row>
        <row r="49">
          <cell r="H49">
            <v>380000</v>
          </cell>
          <cell r="I49">
            <v>360000</v>
          </cell>
        </row>
        <row r="49">
          <cell r="AF49">
            <v>20000</v>
          </cell>
          <cell r="AG49">
            <v>360000</v>
          </cell>
        </row>
        <row r="50">
          <cell r="E50" t="str">
            <v>娘蒲乡尼木纳村温室项目</v>
          </cell>
        </row>
        <row r="50">
          <cell r="H50">
            <v>260000</v>
          </cell>
          <cell r="I50">
            <v>230000</v>
          </cell>
        </row>
        <row r="50">
          <cell r="AF50">
            <v>30000</v>
          </cell>
          <cell r="AG50">
            <v>230000</v>
          </cell>
        </row>
        <row r="51">
          <cell r="E51" t="str">
            <v>巴河镇低收入户温室</v>
          </cell>
        </row>
        <row r="51">
          <cell r="H51">
            <v>1130000</v>
          </cell>
          <cell r="I51">
            <v>1100000</v>
          </cell>
        </row>
        <row r="51">
          <cell r="AF51">
            <v>30000</v>
          </cell>
          <cell r="AG51">
            <v>1100000</v>
          </cell>
        </row>
        <row r="52">
          <cell r="E52" t="str">
            <v>娘蒲乡尼木朗村村级道路整治</v>
          </cell>
        </row>
        <row r="52">
          <cell r="H52">
            <v>340000</v>
          </cell>
          <cell r="I52">
            <v>250000</v>
          </cell>
        </row>
        <row r="52">
          <cell r="AF52">
            <v>90000</v>
          </cell>
          <cell r="AG52">
            <v>250000</v>
          </cell>
        </row>
        <row r="53">
          <cell r="E53" t="str">
            <v>娘蒲乡吉朗村人畜简易钢架桥建设项目</v>
          </cell>
        </row>
        <row r="53">
          <cell r="H53">
            <v>150000</v>
          </cell>
          <cell r="I53">
            <v>140000</v>
          </cell>
        </row>
        <row r="53">
          <cell r="AF53">
            <v>10000</v>
          </cell>
          <cell r="AG53">
            <v>140000</v>
          </cell>
        </row>
        <row r="54">
          <cell r="E54" t="str">
            <v>工布江达镇扎西哲布村农家乐改建项目</v>
          </cell>
        </row>
        <row r="54">
          <cell r="H54">
            <v>400000</v>
          </cell>
          <cell r="I54">
            <v>400000</v>
          </cell>
        </row>
        <row r="54">
          <cell r="AG54">
            <v>400000</v>
          </cell>
        </row>
        <row r="55">
          <cell r="E55" t="str">
            <v>工布江达镇娘当村农家乐项目</v>
          </cell>
        </row>
        <row r="55">
          <cell r="H55">
            <v>450000</v>
          </cell>
          <cell r="I55">
            <v>450000</v>
          </cell>
        </row>
        <row r="55">
          <cell r="AG55">
            <v>450000</v>
          </cell>
        </row>
        <row r="56">
          <cell r="E56" t="str">
            <v>金达镇德村安全饮水项目</v>
          </cell>
        </row>
        <row r="56">
          <cell r="H56">
            <v>200000</v>
          </cell>
          <cell r="I56">
            <v>200000</v>
          </cell>
        </row>
        <row r="56">
          <cell r="AG56">
            <v>200000</v>
          </cell>
        </row>
        <row r="57">
          <cell r="E57" t="str">
            <v>朱拉乡波立村松茸加工厂</v>
          </cell>
        </row>
        <row r="57">
          <cell r="H57">
            <v>1950000</v>
          </cell>
          <cell r="I57">
            <v>1300000</v>
          </cell>
        </row>
        <row r="57">
          <cell r="AF57">
            <v>650000</v>
          </cell>
          <cell r="AG57">
            <v>1204000</v>
          </cell>
        </row>
        <row r="58">
          <cell r="E58" t="str">
            <v>朱拉乡吉木雄村低产田改造项目</v>
          </cell>
        </row>
        <row r="58">
          <cell r="H58">
            <v>450000</v>
          </cell>
          <cell r="I58">
            <v>450000</v>
          </cell>
        </row>
        <row r="58">
          <cell r="AG58">
            <v>450000</v>
          </cell>
        </row>
        <row r="59">
          <cell r="E59" t="str">
            <v>朱拉乡柳四朗村道路建设项目</v>
          </cell>
        </row>
        <row r="59">
          <cell r="H59">
            <v>270000</v>
          </cell>
          <cell r="I59">
            <v>270000</v>
          </cell>
        </row>
        <row r="59">
          <cell r="AG59">
            <v>270000</v>
          </cell>
        </row>
        <row r="60">
          <cell r="E60" t="str">
            <v>2014年金达镇德村安全饮水</v>
          </cell>
        </row>
        <row r="60">
          <cell r="H60">
            <v>850000</v>
          </cell>
          <cell r="I60">
            <v>850000</v>
          </cell>
        </row>
        <row r="60">
          <cell r="AG60">
            <v>850000</v>
          </cell>
        </row>
        <row r="61">
          <cell r="E61" t="str">
            <v>娘浦乡超朗村牦牛短期育肥综合项目</v>
          </cell>
        </row>
        <row r="61">
          <cell r="H61">
            <v>580000</v>
          </cell>
          <cell r="I61">
            <v>580000</v>
          </cell>
        </row>
        <row r="61">
          <cell r="AG61">
            <v>580000</v>
          </cell>
        </row>
        <row r="62">
          <cell r="E62" t="str">
            <v>加兴乡加兴村农田防洪提项目</v>
          </cell>
        </row>
        <row r="62">
          <cell r="H62">
            <v>960000</v>
          </cell>
          <cell r="I62">
            <v>960000</v>
          </cell>
        </row>
        <row r="62">
          <cell r="AG62">
            <v>960000</v>
          </cell>
        </row>
        <row r="63">
          <cell r="E63" t="str">
            <v>娘浦乡吴朗村人畜简易钢架桥</v>
          </cell>
        </row>
        <row r="63">
          <cell r="H63">
            <v>700000</v>
          </cell>
          <cell r="I63">
            <v>700000</v>
          </cell>
        </row>
        <row r="63">
          <cell r="AG63">
            <v>700000</v>
          </cell>
        </row>
        <row r="64">
          <cell r="E64" t="str">
            <v>娘浦乡吴朗村牧场道路建设</v>
          </cell>
        </row>
        <row r="64">
          <cell r="H64">
            <v>480000</v>
          </cell>
          <cell r="I64">
            <v>480000</v>
          </cell>
        </row>
        <row r="64">
          <cell r="AG64">
            <v>480000</v>
          </cell>
        </row>
        <row r="65">
          <cell r="E65" t="str">
            <v>金达镇德村，加兴乡加兴村贫困户安全防火及抗灾项目</v>
          </cell>
        </row>
        <row r="65">
          <cell r="H65">
            <v>1400000</v>
          </cell>
          <cell r="I65">
            <v>1400000</v>
          </cell>
        </row>
        <row r="65">
          <cell r="AG65">
            <v>1400000</v>
          </cell>
        </row>
        <row r="66">
          <cell r="E66" t="str">
            <v>金达镇德村水磨糌粑加工厂</v>
          </cell>
        </row>
        <row r="66">
          <cell r="H66">
            <v>550000</v>
          </cell>
          <cell r="I66">
            <v>500000</v>
          </cell>
        </row>
        <row r="66">
          <cell r="AF66">
            <v>50000</v>
          </cell>
          <cell r="AG66">
            <v>500000</v>
          </cell>
        </row>
        <row r="67">
          <cell r="E67" t="str">
            <v>金达镇德村牲畜暖圈项目</v>
          </cell>
        </row>
        <row r="67">
          <cell r="H67">
            <v>380000</v>
          </cell>
          <cell r="I67">
            <v>380000</v>
          </cell>
        </row>
        <row r="67">
          <cell r="AG67">
            <v>380000</v>
          </cell>
        </row>
        <row r="68">
          <cell r="E68" t="str">
            <v>扶贫发展资金县级配套</v>
          </cell>
        </row>
        <row r="68">
          <cell r="H68">
            <v>1247800</v>
          </cell>
          <cell r="I68">
            <v>1247800</v>
          </cell>
        </row>
        <row r="68">
          <cell r="AG68">
            <v>1247800</v>
          </cell>
        </row>
        <row r="69">
          <cell r="E69" t="str">
            <v>第一批财政扶贫以工代赈资金</v>
          </cell>
        </row>
        <row r="69">
          <cell r="H69">
            <v>1850000</v>
          </cell>
          <cell r="I69">
            <v>1850000</v>
          </cell>
        </row>
        <row r="69">
          <cell r="AG69">
            <v>1850000</v>
          </cell>
        </row>
        <row r="70">
          <cell r="E70" t="str">
            <v>第四批财政扶贫发展资金</v>
          </cell>
        </row>
        <row r="70">
          <cell r="H70">
            <v>2800000</v>
          </cell>
          <cell r="I70">
            <v>2800000</v>
          </cell>
        </row>
        <row r="70">
          <cell r="AG70">
            <v>2800000</v>
          </cell>
        </row>
        <row r="71">
          <cell r="E71" t="str">
            <v>仲莎乡宾久村农家乐建设项目</v>
          </cell>
        </row>
        <row r="71">
          <cell r="H71">
            <v>630000</v>
          </cell>
          <cell r="I71">
            <v>630000</v>
          </cell>
        </row>
        <row r="71">
          <cell r="AG71">
            <v>630000</v>
          </cell>
        </row>
        <row r="72">
          <cell r="E72" t="str">
            <v>错高乡木巴村藏鸡养殖及配套设施建设项目</v>
          </cell>
        </row>
        <row r="72">
          <cell r="H72">
            <v>600000</v>
          </cell>
          <cell r="I72">
            <v>600000</v>
          </cell>
        </row>
        <row r="72">
          <cell r="AG72">
            <v>600000</v>
          </cell>
        </row>
        <row r="73">
          <cell r="E73" t="str">
            <v>错高乡罗池村民俗农家乐建设项目2</v>
          </cell>
        </row>
        <row r="73">
          <cell r="H73">
            <v>3000000</v>
          </cell>
          <cell r="I73">
            <v>3000000</v>
          </cell>
        </row>
        <row r="73">
          <cell r="AG73">
            <v>3000000</v>
          </cell>
        </row>
        <row r="74">
          <cell r="E74" t="str">
            <v>错高乡木巴村桥梁建设项目</v>
          </cell>
        </row>
        <row r="74">
          <cell r="H74">
            <v>800000</v>
          </cell>
          <cell r="I74">
            <v>800000</v>
          </cell>
        </row>
        <row r="74">
          <cell r="AG74">
            <v>800000</v>
          </cell>
        </row>
        <row r="75">
          <cell r="E75" t="str">
            <v>娘浦乡岗朗村牧场道路建设项目2</v>
          </cell>
        </row>
        <row r="75">
          <cell r="H75">
            <v>1000000</v>
          </cell>
          <cell r="I75">
            <v>1000000</v>
          </cell>
        </row>
        <row r="75">
          <cell r="AG75">
            <v>1000000</v>
          </cell>
        </row>
        <row r="76">
          <cell r="E76" t="str">
            <v>工布江达镇娘当村扎丁水渠建设项目2</v>
          </cell>
        </row>
        <row r="76">
          <cell r="H76">
            <v>1000000</v>
          </cell>
          <cell r="I76">
            <v>1000000</v>
          </cell>
        </row>
        <row r="76">
          <cell r="AG76">
            <v>1000000</v>
          </cell>
        </row>
        <row r="77">
          <cell r="E77" t="str">
            <v>工布江达镇农家乐建设项目</v>
          </cell>
        </row>
        <row r="77">
          <cell r="H77">
            <v>2160000</v>
          </cell>
          <cell r="I77">
            <v>2160000</v>
          </cell>
        </row>
        <row r="77">
          <cell r="AG77">
            <v>2160000</v>
          </cell>
        </row>
        <row r="78">
          <cell r="E78" t="str">
            <v>加兴乡西朗村糌粑加工房建设项目</v>
          </cell>
        </row>
        <row r="78">
          <cell r="H78">
            <v>560000</v>
          </cell>
          <cell r="I78">
            <v>560000</v>
          </cell>
        </row>
        <row r="78">
          <cell r="AG78">
            <v>560000</v>
          </cell>
        </row>
        <row r="79">
          <cell r="E79" t="str">
            <v>金达镇德村油菜籽加工房建设项目</v>
          </cell>
        </row>
        <row r="79">
          <cell r="H79">
            <v>220000</v>
          </cell>
          <cell r="I79">
            <v>200000</v>
          </cell>
        </row>
        <row r="79">
          <cell r="AF79">
            <v>20000</v>
          </cell>
          <cell r="AG79">
            <v>200000</v>
          </cell>
        </row>
        <row r="80">
          <cell r="E80" t="str">
            <v>金达镇德村人畜饮水工程建设项目</v>
          </cell>
        </row>
        <row r="80">
          <cell r="H80">
            <v>450000</v>
          </cell>
          <cell r="I80">
            <v>450000</v>
          </cell>
        </row>
        <row r="80">
          <cell r="AG80">
            <v>450000</v>
          </cell>
        </row>
        <row r="81">
          <cell r="E81" t="str">
            <v>加兴村钢架桥建设项目</v>
          </cell>
        </row>
        <row r="81">
          <cell r="H81">
            <v>400000</v>
          </cell>
          <cell r="I81">
            <v>400000</v>
          </cell>
        </row>
        <row r="81">
          <cell r="AG81">
            <v>400000</v>
          </cell>
        </row>
        <row r="82">
          <cell r="E82" t="str">
            <v>加兴村自来水蓄水池及配套设施建设项目</v>
          </cell>
        </row>
        <row r="82">
          <cell r="H82">
            <v>500000</v>
          </cell>
          <cell r="I82">
            <v>500000</v>
          </cell>
        </row>
        <row r="82">
          <cell r="AG82">
            <v>500000</v>
          </cell>
        </row>
        <row r="83">
          <cell r="E83" t="str">
            <v>错高乡、仲莎乡、工布江达镇三乡镇温室和庭院经济建设项目</v>
          </cell>
        </row>
        <row r="83">
          <cell r="H83">
            <v>2280000</v>
          </cell>
          <cell r="I83">
            <v>2000000</v>
          </cell>
        </row>
        <row r="83">
          <cell r="AF83">
            <v>280000</v>
          </cell>
          <cell r="AG83">
            <v>2280000</v>
          </cell>
        </row>
        <row r="84">
          <cell r="E84" t="str">
            <v>金达镇德村水磨糌粑加工房取水口改扩建项目</v>
          </cell>
        </row>
        <row r="84">
          <cell r="H84">
            <v>280000</v>
          </cell>
          <cell r="I84">
            <v>250000</v>
          </cell>
        </row>
        <row r="84">
          <cell r="AF84">
            <v>30000</v>
          </cell>
          <cell r="AG84">
            <v>280000</v>
          </cell>
        </row>
        <row r="85">
          <cell r="E85" t="str">
            <v>金达镇色江窝村贫困户经济实体项目</v>
          </cell>
        </row>
        <row r="85">
          <cell r="H85">
            <v>700000</v>
          </cell>
          <cell r="I85">
            <v>650000</v>
          </cell>
        </row>
        <row r="85">
          <cell r="AF85">
            <v>50000</v>
          </cell>
          <cell r="AG85">
            <v>700000</v>
          </cell>
        </row>
        <row r="86">
          <cell r="E86" t="str">
            <v>加兴乡加兴村雪朗组浴室建设项目</v>
          </cell>
        </row>
        <row r="86">
          <cell r="H86">
            <v>280000</v>
          </cell>
          <cell r="I86">
            <v>260000</v>
          </cell>
        </row>
        <row r="86">
          <cell r="AF86">
            <v>20000</v>
          </cell>
          <cell r="AG86">
            <v>280000</v>
          </cell>
        </row>
        <row r="87">
          <cell r="E87" t="str">
            <v>工布江达县巴河镇欧巴村和错高乡杂拉村藏猪养殖项目</v>
          </cell>
        </row>
        <row r="87">
          <cell r="H87">
            <v>370000</v>
          </cell>
          <cell r="I87">
            <v>370000</v>
          </cell>
        </row>
        <row r="87">
          <cell r="AG87">
            <v>370000</v>
          </cell>
        </row>
        <row r="88">
          <cell r="E88" t="str">
            <v>朱拉乡波利村耕地围栏</v>
          </cell>
        </row>
        <row r="88">
          <cell r="H88">
            <v>220000</v>
          </cell>
          <cell r="I88">
            <v>200000</v>
          </cell>
        </row>
        <row r="88">
          <cell r="AF88">
            <v>20000</v>
          </cell>
          <cell r="AG88">
            <v>220000</v>
          </cell>
        </row>
        <row r="89">
          <cell r="E89" t="str">
            <v>加兴乡加兴村人畜安防护栏综合项目</v>
          </cell>
        </row>
        <row r="89">
          <cell r="H89">
            <v>360000</v>
          </cell>
          <cell r="I89">
            <v>360000</v>
          </cell>
        </row>
        <row r="89">
          <cell r="AG89">
            <v>360000</v>
          </cell>
        </row>
        <row r="90">
          <cell r="E90" t="str">
            <v>江达乡吾鲁岗村蔬菜大棚项目</v>
          </cell>
        </row>
        <row r="90">
          <cell r="H90">
            <v>260000</v>
          </cell>
          <cell r="I90">
            <v>260000</v>
          </cell>
        </row>
        <row r="90">
          <cell r="AG90">
            <v>260000</v>
          </cell>
        </row>
        <row r="91">
          <cell r="E91" t="str">
            <v>错高乡木巴村藏鸡养殖改扩建项目</v>
          </cell>
        </row>
        <row r="91">
          <cell r="H91">
            <v>1000000</v>
          </cell>
          <cell r="I91">
            <v>1000000</v>
          </cell>
        </row>
        <row r="91">
          <cell r="AG91">
            <v>1000000</v>
          </cell>
        </row>
        <row r="92">
          <cell r="E92" t="str">
            <v>娘浦乡夏沙村土地整理项目</v>
          </cell>
        </row>
        <row r="92">
          <cell r="H92">
            <v>1400000</v>
          </cell>
          <cell r="I92">
            <v>1400000</v>
          </cell>
        </row>
        <row r="92">
          <cell r="AG92">
            <v>1400000</v>
          </cell>
        </row>
        <row r="93">
          <cell r="E93" t="str">
            <v>江达乡朗萨农田灌溉项目</v>
          </cell>
        </row>
        <row r="93">
          <cell r="H93">
            <v>800000</v>
          </cell>
          <cell r="I93">
            <v>800000</v>
          </cell>
        </row>
        <row r="93">
          <cell r="AG93">
            <v>800000</v>
          </cell>
        </row>
        <row r="94">
          <cell r="E94" t="str">
            <v>金达镇德村农牧业生产和村集体经济项目</v>
          </cell>
        </row>
        <row r="94">
          <cell r="H94">
            <v>1150000</v>
          </cell>
          <cell r="I94">
            <v>1150000</v>
          </cell>
        </row>
        <row r="94">
          <cell r="AG94">
            <v>1150000</v>
          </cell>
        </row>
        <row r="95">
          <cell r="E95" t="str">
            <v>金达镇强洛村农牧业生产发展项目</v>
          </cell>
        </row>
        <row r="95">
          <cell r="H95">
            <v>940000</v>
          </cell>
          <cell r="I95">
            <v>940000</v>
          </cell>
        </row>
        <row r="95">
          <cell r="AG95">
            <v>940000</v>
          </cell>
        </row>
        <row r="96">
          <cell r="E96" t="str">
            <v>加兴乡加兴村吉巴朗沟新建桥项目</v>
          </cell>
        </row>
        <row r="96">
          <cell r="H96">
            <v>600000</v>
          </cell>
          <cell r="I96">
            <v>600000</v>
          </cell>
        </row>
        <row r="96">
          <cell r="AG96">
            <v>600000</v>
          </cell>
        </row>
        <row r="97">
          <cell r="E97" t="str">
            <v>加兴乡加兴村勒朗新建桥项目</v>
          </cell>
        </row>
        <row r="97">
          <cell r="H97">
            <v>350000</v>
          </cell>
          <cell r="I97">
            <v>350000</v>
          </cell>
        </row>
        <row r="97">
          <cell r="AG97">
            <v>350000</v>
          </cell>
        </row>
        <row r="98">
          <cell r="E98" t="str">
            <v>加兴乡加兴村排洪道新建桥项目</v>
          </cell>
        </row>
        <row r="98">
          <cell r="H98">
            <v>400000</v>
          </cell>
          <cell r="I98">
            <v>400000</v>
          </cell>
        </row>
        <row r="98">
          <cell r="AG98">
            <v>400000</v>
          </cell>
        </row>
        <row r="99">
          <cell r="E99" t="str">
            <v>加兴乡加兴村农牧民群众技能培训</v>
          </cell>
        </row>
        <row r="99">
          <cell r="H99">
            <v>100000</v>
          </cell>
          <cell r="I99">
            <v>100000</v>
          </cell>
        </row>
        <row r="99">
          <cell r="AG99">
            <v>100000</v>
          </cell>
        </row>
        <row r="100">
          <cell r="E100" t="str">
            <v>加兴乡罗马林村人畜饮水建设项目</v>
          </cell>
        </row>
        <row r="100">
          <cell r="H100">
            <v>510000</v>
          </cell>
          <cell r="I100">
            <v>510000</v>
          </cell>
        </row>
        <row r="100">
          <cell r="AG100">
            <v>510000</v>
          </cell>
        </row>
        <row r="101">
          <cell r="E101" t="str">
            <v>工布江达镇卓木村低产田改造建设项目</v>
          </cell>
        </row>
        <row r="101">
          <cell r="H101">
            <v>470000</v>
          </cell>
          <cell r="I101">
            <v>470000</v>
          </cell>
        </row>
        <row r="101">
          <cell r="AG101">
            <v>470000</v>
          </cell>
        </row>
        <row r="102">
          <cell r="E102" t="str">
            <v>朱拉乡吉木雄生态农业经济专业村合作社发展项目</v>
          </cell>
        </row>
        <row r="102">
          <cell r="H102">
            <v>650000</v>
          </cell>
          <cell r="I102">
            <v>650000</v>
          </cell>
        </row>
        <row r="102">
          <cell r="AG102">
            <v>650000</v>
          </cell>
        </row>
        <row r="103">
          <cell r="E103" t="str">
            <v>错高乡木巴村特殊民俗旅馆及饮建设项目</v>
          </cell>
        </row>
        <row r="103">
          <cell r="H103">
            <v>1050000</v>
          </cell>
          <cell r="I103">
            <v>1050000</v>
          </cell>
        </row>
        <row r="103">
          <cell r="AG103">
            <v>1050000</v>
          </cell>
        </row>
        <row r="104">
          <cell r="E104" t="str">
            <v>错高乡穷巴村人畜饮水项目</v>
          </cell>
        </row>
        <row r="104">
          <cell r="H104">
            <v>780000</v>
          </cell>
          <cell r="I104">
            <v>780000</v>
          </cell>
        </row>
        <row r="104">
          <cell r="AG104">
            <v>780000</v>
          </cell>
        </row>
        <row r="105">
          <cell r="E105" t="str">
            <v>加兴乡下巴塘村村容村貌整治项目</v>
          </cell>
        </row>
        <row r="105">
          <cell r="H105">
            <v>1160000</v>
          </cell>
          <cell r="I105">
            <v>1160000</v>
          </cell>
        </row>
        <row r="105">
          <cell r="AG105">
            <v>1160000</v>
          </cell>
        </row>
        <row r="106">
          <cell r="E106" t="str">
            <v>金达镇达金村绵羊养殖合作社发展项目</v>
          </cell>
        </row>
        <row r="106">
          <cell r="H106">
            <v>550000</v>
          </cell>
          <cell r="I106">
            <v>500000</v>
          </cell>
        </row>
        <row r="106">
          <cell r="AF106">
            <v>50000</v>
          </cell>
          <cell r="AG106">
            <v>550000</v>
          </cell>
        </row>
        <row r="107">
          <cell r="E107" t="str">
            <v>加兴乡西朗村钢架桥建设项目</v>
          </cell>
        </row>
        <row r="107">
          <cell r="H107">
            <v>550000</v>
          </cell>
          <cell r="I107">
            <v>500000</v>
          </cell>
        </row>
        <row r="107">
          <cell r="AF107">
            <v>50000</v>
          </cell>
          <cell r="AG107">
            <v>550000</v>
          </cell>
        </row>
        <row r="108">
          <cell r="E108" t="str">
            <v>错高乡木巴集镇农家乐建设项目</v>
          </cell>
        </row>
        <row r="108">
          <cell r="H108">
            <v>8560000</v>
          </cell>
          <cell r="I108">
            <v>8500000</v>
          </cell>
        </row>
        <row r="108">
          <cell r="AF108">
            <v>60000</v>
          </cell>
          <cell r="AG108">
            <v>8560000</v>
          </cell>
        </row>
        <row r="109">
          <cell r="E109" t="str">
            <v>错高乡结巴村景区度假山庄建设项目</v>
          </cell>
        </row>
        <row r="109">
          <cell r="H109">
            <v>4096500</v>
          </cell>
          <cell r="I109">
            <v>4000000</v>
          </cell>
        </row>
        <row r="109">
          <cell r="AF109">
            <v>96500</v>
          </cell>
          <cell r="AG109">
            <v>4096500</v>
          </cell>
        </row>
        <row r="110">
          <cell r="E110" t="str">
            <v>江达乡太昭村自驾游基地建设项目</v>
          </cell>
        </row>
        <row r="110">
          <cell r="H110">
            <v>3573700</v>
          </cell>
          <cell r="I110">
            <v>3500000</v>
          </cell>
        </row>
        <row r="110">
          <cell r="AF110">
            <v>73700</v>
          </cell>
          <cell r="AG110">
            <v>3573700</v>
          </cell>
        </row>
        <row r="111">
          <cell r="E111" t="str">
            <v>江达乡太昭村氆氇加工厂建设项目</v>
          </cell>
        </row>
        <row r="111">
          <cell r="H111">
            <v>550000</v>
          </cell>
          <cell r="I111">
            <v>500000</v>
          </cell>
        </row>
        <row r="111">
          <cell r="AF111">
            <v>50000</v>
          </cell>
          <cell r="AG111">
            <v>550000</v>
          </cell>
        </row>
        <row r="112">
          <cell r="E112" t="str">
            <v>工布江达县工布江达镇阿沛村闽源宾馆项目</v>
          </cell>
        </row>
        <row r="112">
          <cell r="H112">
            <v>2000000</v>
          </cell>
          <cell r="I112">
            <v>2000000</v>
          </cell>
        </row>
        <row r="112">
          <cell r="AG112">
            <v>2000000</v>
          </cell>
        </row>
        <row r="113">
          <cell r="E113" t="str">
            <v>加兴乡扶贫乡综合楼建设及旅游接待中心项目</v>
          </cell>
        </row>
        <row r="113">
          <cell r="H113">
            <v>2880000</v>
          </cell>
          <cell r="I113">
            <v>2880000</v>
          </cell>
        </row>
        <row r="113">
          <cell r="AG113">
            <v>2880000</v>
          </cell>
        </row>
        <row r="114">
          <cell r="E114" t="str">
            <v>工布江达县风险担保抵押金</v>
          </cell>
        </row>
        <row r="114">
          <cell r="H114">
            <v>25000000</v>
          </cell>
          <cell r="I114">
            <v>25000000</v>
          </cell>
        </row>
        <row r="114">
          <cell r="AG114">
            <v>25000000</v>
          </cell>
        </row>
        <row r="115">
          <cell r="E115" t="str">
            <v>加兴乡异地扶贫开发藏家乐建设项目</v>
          </cell>
        </row>
        <row r="115">
          <cell r="H115">
            <v>3500000</v>
          </cell>
          <cell r="I115">
            <v>3500000</v>
          </cell>
        </row>
        <row r="115">
          <cell r="AG115">
            <v>3500000</v>
          </cell>
        </row>
        <row r="116">
          <cell r="E116" t="str">
            <v>工布江达县娘蒲乡米瑞村夏季草场道路工程</v>
          </cell>
        </row>
        <row r="116">
          <cell r="H116">
            <v>450000</v>
          </cell>
          <cell r="I116">
            <v>450000</v>
          </cell>
        </row>
        <row r="116">
          <cell r="AG116">
            <v>450000</v>
          </cell>
        </row>
        <row r="117">
          <cell r="E117" t="str">
            <v>巴河镇连巴村异地扶贫搬迁道路硬化工程</v>
          </cell>
        </row>
        <row r="117">
          <cell r="H117">
            <v>550000</v>
          </cell>
          <cell r="I117">
            <v>550000</v>
          </cell>
        </row>
        <row r="117">
          <cell r="AG117">
            <v>550000</v>
          </cell>
        </row>
        <row r="118">
          <cell r="E118" t="str">
            <v>巴河镇堆果村村公房建设项目</v>
          </cell>
        </row>
        <row r="118">
          <cell r="H118">
            <v>950000</v>
          </cell>
          <cell r="I118">
            <v>950000</v>
          </cell>
        </row>
        <row r="118">
          <cell r="AG118">
            <v>950000</v>
          </cell>
        </row>
        <row r="119">
          <cell r="E119" t="str">
            <v>工布江达县易地搬迁项目</v>
          </cell>
        </row>
        <row r="119">
          <cell r="H119">
            <v>7531200</v>
          </cell>
          <cell r="I119">
            <v>7531200</v>
          </cell>
        </row>
        <row r="119">
          <cell r="AG119">
            <v>7531200</v>
          </cell>
        </row>
        <row r="120">
          <cell r="E120" t="str">
            <v>工布江达县村级饮水安全巩固提升工程</v>
          </cell>
        </row>
        <row r="120">
          <cell r="H120">
            <v>2450000</v>
          </cell>
          <cell r="I120">
            <v>2450000</v>
          </cell>
        </row>
        <row r="120">
          <cell r="AG120">
            <v>2450000</v>
          </cell>
        </row>
        <row r="121">
          <cell r="E121" t="str">
            <v>生态脱贫岗位人员补助</v>
          </cell>
        </row>
        <row r="121">
          <cell r="H121">
            <v>9273000</v>
          </cell>
          <cell r="I121">
            <v>9273000</v>
          </cell>
        </row>
        <row r="121">
          <cell r="AG121">
            <v>9273000</v>
          </cell>
        </row>
        <row r="122">
          <cell r="E122" t="str">
            <v>2016年定向性政策补助资金</v>
          </cell>
        </row>
        <row r="122">
          <cell r="H122">
            <v>3955600</v>
          </cell>
          <cell r="I122">
            <v>3955600</v>
          </cell>
        </row>
        <row r="122">
          <cell r="AG122">
            <v>3955600</v>
          </cell>
        </row>
        <row r="123">
          <cell r="E123" t="str">
            <v>工布江达县2016年度技能培训项目</v>
          </cell>
        </row>
        <row r="123">
          <cell r="H123">
            <v>573400</v>
          </cell>
          <cell r="I123">
            <v>573400</v>
          </cell>
        </row>
        <row r="123">
          <cell r="AG123">
            <v>573400</v>
          </cell>
        </row>
        <row r="124">
          <cell r="E124" t="str">
            <v>工布江达县转移就业培训</v>
          </cell>
        </row>
        <row r="124">
          <cell r="H124">
            <v>180000</v>
          </cell>
          <cell r="I124">
            <v>180000</v>
          </cell>
        </row>
        <row r="124">
          <cell r="AG124">
            <v>180000</v>
          </cell>
        </row>
        <row r="125">
          <cell r="E125" t="str">
            <v>工布江达县项目管理费</v>
          </cell>
        </row>
        <row r="125">
          <cell r="H125">
            <v>1130000</v>
          </cell>
          <cell r="I125">
            <v>1130000</v>
          </cell>
        </row>
        <row r="125">
          <cell r="AG125">
            <v>1130000</v>
          </cell>
        </row>
        <row r="126">
          <cell r="E126" t="str">
            <v>聂青孜拉奶牛养殖合作社</v>
          </cell>
        </row>
        <row r="126">
          <cell r="H126">
            <v>3700000</v>
          </cell>
          <cell r="I126">
            <v>1700000</v>
          </cell>
        </row>
        <row r="126">
          <cell r="AF126">
            <v>2000000</v>
          </cell>
          <cell r="AG126">
            <v>3700000</v>
          </cell>
        </row>
        <row r="127">
          <cell r="E127" t="str">
            <v>仲莎结牧村温泉扩建项目</v>
          </cell>
        </row>
        <row r="127">
          <cell r="H127">
            <v>3200000</v>
          </cell>
          <cell r="I127">
            <v>700000</v>
          </cell>
        </row>
        <row r="127">
          <cell r="AF127">
            <v>2500000</v>
          </cell>
          <cell r="AG127">
            <v>3200000</v>
          </cell>
        </row>
        <row r="128">
          <cell r="E128" t="str">
            <v>仲莎麦巴村糌粑加工厂</v>
          </cell>
        </row>
        <row r="128">
          <cell r="H128">
            <v>500000</v>
          </cell>
          <cell r="I128">
            <v>0</v>
          </cell>
        </row>
        <row r="128">
          <cell r="AF128">
            <v>500000</v>
          </cell>
          <cell r="AG128">
            <v>500000</v>
          </cell>
        </row>
        <row r="129">
          <cell r="E129" t="str">
            <v>工布江达镇结底岗村现代农业示范基地建设项目</v>
          </cell>
        </row>
        <row r="129">
          <cell r="H129">
            <v>11800000</v>
          </cell>
          <cell r="I129">
            <v>11800000</v>
          </cell>
        </row>
        <row r="129">
          <cell r="AG129">
            <v>11800000</v>
          </cell>
        </row>
        <row r="130">
          <cell r="E130" t="str">
            <v>工布江达县2016年退牧还草工程建设项目</v>
          </cell>
        </row>
        <row r="130">
          <cell r="H130">
            <v>6900000</v>
          </cell>
          <cell r="I130">
            <v>6900000</v>
          </cell>
        </row>
        <row r="130">
          <cell r="AG130">
            <v>6900000</v>
          </cell>
        </row>
        <row r="131">
          <cell r="E131" t="str">
            <v>工布江达县2016年农业综合开发高标准农田建设项目</v>
          </cell>
        </row>
        <row r="131">
          <cell r="H131">
            <v>12110000</v>
          </cell>
          <cell r="I131">
            <v>12110000</v>
          </cell>
        </row>
        <row r="131">
          <cell r="AG131">
            <v>12110000</v>
          </cell>
        </row>
        <row r="132">
          <cell r="E132" t="str">
            <v>工布江达县2016年优质青稞生产基地建设项目</v>
          </cell>
        </row>
        <row r="132">
          <cell r="H132">
            <v>1953000</v>
          </cell>
          <cell r="I132">
            <v>1953000</v>
          </cell>
        </row>
        <row r="132">
          <cell r="AG132">
            <v>1953000</v>
          </cell>
        </row>
        <row r="133">
          <cell r="E133" t="str">
            <v>农业生态观光园建设</v>
          </cell>
        </row>
        <row r="133">
          <cell r="H133">
            <v>10000000</v>
          </cell>
          <cell r="I133">
            <v>10000000</v>
          </cell>
        </row>
        <row r="133">
          <cell r="AG133">
            <v>10000000</v>
          </cell>
        </row>
        <row r="134">
          <cell r="E134" t="str">
            <v>工布江达县风险担保抵押金</v>
          </cell>
        </row>
        <row r="134">
          <cell r="H134">
            <v>5130000</v>
          </cell>
          <cell r="I134">
            <v>5130000</v>
          </cell>
        </row>
        <row r="134">
          <cell r="AG134">
            <v>5130000</v>
          </cell>
        </row>
        <row r="135">
          <cell r="E135" t="str">
            <v>工布江达县仲莎乡贡巴村氆氇产销合作社扩建项目</v>
          </cell>
        </row>
        <row r="135">
          <cell r="H135">
            <v>300000</v>
          </cell>
          <cell r="I135">
            <v>300000</v>
          </cell>
        </row>
        <row r="135">
          <cell r="AG135">
            <v>300000</v>
          </cell>
        </row>
        <row r="136">
          <cell r="E136" t="str">
            <v>工布江达县藏猪质控中心建设项目</v>
          </cell>
        </row>
        <row r="136">
          <cell r="H136">
            <v>4000000</v>
          </cell>
          <cell r="I136">
            <v>4000000</v>
          </cell>
        </row>
        <row r="136">
          <cell r="AG136">
            <v>4000000</v>
          </cell>
        </row>
        <row r="137">
          <cell r="E137" t="str">
            <v>沃野柳四朗村藏猪养殖扩繁基地项目</v>
          </cell>
        </row>
        <row r="137">
          <cell r="H137">
            <v>9000000</v>
          </cell>
          <cell r="I137">
            <v>9000000</v>
          </cell>
        </row>
        <row r="137">
          <cell r="AG137">
            <v>9000000</v>
          </cell>
        </row>
        <row r="138">
          <cell r="E138" t="str">
            <v>朱拉乡藏猪养殖合作社建设项目</v>
          </cell>
        </row>
        <row r="138">
          <cell r="H138">
            <v>2000000</v>
          </cell>
          <cell r="I138">
            <v>2000000</v>
          </cell>
        </row>
        <row r="138">
          <cell r="AG138">
            <v>2000000</v>
          </cell>
        </row>
        <row r="139">
          <cell r="E139" t="str">
            <v>加兴乡松多牦牛养殖合作社项目</v>
          </cell>
        </row>
        <row r="139">
          <cell r="H139">
            <v>1827000</v>
          </cell>
          <cell r="I139">
            <v>1827000</v>
          </cell>
        </row>
        <row r="139">
          <cell r="AG139">
            <v>1827000</v>
          </cell>
        </row>
        <row r="140">
          <cell r="E140" t="str">
            <v>工布江达县达巴萨五人制笼式足球场地建设工程</v>
          </cell>
        </row>
        <row r="140">
          <cell r="H140">
            <v>800000</v>
          </cell>
          <cell r="I140">
            <v>500000</v>
          </cell>
        </row>
        <row r="140">
          <cell r="AF140">
            <v>300000</v>
          </cell>
          <cell r="AG140">
            <v>750000</v>
          </cell>
        </row>
        <row r="141">
          <cell r="E141" t="str">
            <v>巴河镇东玛村土地复垦项目</v>
          </cell>
        </row>
        <row r="141">
          <cell r="H141">
            <v>500000</v>
          </cell>
          <cell r="I141">
            <v>500000</v>
          </cell>
        </row>
        <row r="141">
          <cell r="AG141">
            <v>500000</v>
          </cell>
        </row>
        <row r="142">
          <cell r="E142" t="str">
            <v>仲莎乡温室建设项目</v>
          </cell>
        </row>
        <row r="142">
          <cell r="H142">
            <v>2000000</v>
          </cell>
          <cell r="I142">
            <v>500000</v>
          </cell>
        </row>
        <row r="142">
          <cell r="AF142">
            <v>1500000</v>
          </cell>
          <cell r="AG142">
            <v>1850000</v>
          </cell>
        </row>
        <row r="143">
          <cell r="E143" t="str">
            <v>仲莎乡翁布朗村牦牛养殖项目</v>
          </cell>
        </row>
        <row r="143">
          <cell r="H143">
            <v>620000</v>
          </cell>
          <cell r="I143">
            <v>500000</v>
          </cell>
        </row>
        <row r="143">
          <cell r="AF143">
            <v>120000</v>
          </cell>
          <cell r="AG143">
            <v>600000</v>
          </cell>
        </row>
        <row r="144">
          <cell r="E144" t="str">
            <v>巴河镇拉如村扩建油菜籽加工厂</v>
          </cell>
        </row>
        <row r="144">
          <cell r="H144">
            <v>5200000</v>
          </cell>
          <cell r="I144">
            <v>500000</v>
          </cell>
        </row>
        <row r="144">
          <cell r="AF144">
            <v>4700000</v>
          </cell>
          <cell r="AG144">
            <v>5000000</v>
          </cell>
        </row>
        <row r="145">
          <cell r="E145" t="str">
            <v>加兴藏香加工合作联社建设项目</v>
          </cell>
        </row>
        <row r="145">
          <cell r="H145">
            <v>700000</v>
          </cell>
          <cell r="I145">
            <v>500000</v>
          </cell>
        </row>
        <row r="145">
          <cell r="AF145">
            <v>200000</v>
          </cell>
          <cell r="AG145">
            <v>650000</v>
          </cell>
        </row>
        <row r="146">
          <cell r="E146" t="str">
            <v>巴河镇孜木宗技能培训综合楼建设项目</v>
          </cell>
        </row>
        <row r="146">
          <cell r="H146">
            <v>500000</v>
          </cell>
          <cell r="I146">
            <v>500000</v>
          </cell>
        </row>
        <row r="146">
          <cell r="AG146">
            <v>500000</v>
          </cell>
        </row>
        <row r="147">
          <cell r="E147" t="str">
            <v>朱拉乡精准扶贫茶馆、超市建设项目</v>
          </cell>
        </row>
        <row r="147">
          <cell r="H147">
            <v>510000</v>
          </cell>
          <cell r="I147">
            <v>500000</v>
          </cell>
        </row>
        <row r="147">
          <cell r="AF147">
            <v>10000</v>
          </cell>
          <cell r="AG147">
            <v>500000</v>
          </cell>
        </row>
        <row r="148">
          <cell r="E148" t="str">
            <v>巴河镇秀巴村藏家乐合作社项目</v>
          </cell>
        </row>
        <row r="148">
          <cell r="H148">
            <v>500000</v>
          </cell>
          <cell r="I148">
            <v>500000</v>
          </cell>
        </row>
        <row r="148">
          <cell r="AG148">
            <v>500000</v>
          </cell>
        </row>
        <row r="149">
          <cell r="E149" t="str">
            <v>工布江达镇红利物业公司</v>
          </cell>
        </row>
        <row r="149">
          <cell r="H149">
            <v>600000</v>
          </cell>
          <cell r="I149">
            <v>500000</v>
          </cell>
        </row>
        <row r="149">
          <cell r="AF149">
            <v>100000</v>
          </cell>
          <cell r="AG149">
            <v>600000</v>
          </cell>
        </row>
        <row r="150">
          <cell r="E150" t="str">
            <v>金达镇雪村藏鸡养殖扩建项目</v>
          </cell>
        </row>
        <row r="150">
          <cell r="H150">
            <v>500000</v>
          </cell>
          <cell r="I150">
            <v>500000</v>
          </cell>
        </row>
        <row r="150">
          <cell r="AG150">
            <v>500000</v>
          </cell>
        </row>
        <row r="151">
          <cell r="E151" t="str">
            <v>巴河镇雪卡村（连巴村）藏鸡养殖纲</v>
          </cell>
        </row>
        <row r="151">
          <cell r="H151">
            <v>500000</v>
          </cell>
          <cell r="I151">
            <v>500000</v>
          </cell>
        </row>
        <row r="151">
          <cell r="AG151">
            <v>500000</v>
          </cell>
        </row>
        <row r="152">
          <cell r="E152" t="str">
            <v>仲莎乡巴朗村畜产品销售点</v>
          </cell>
        </row>
        <row r="152">
          <cell r="H152">
            <v>520000</v>
          </cell>
          <cell r="I152">
            <v>500000</v>
          </cell>
        </row>
        <row r="152">
          <cell r="AF152">
            <v>20000</v>
          </cell>
          <cell r="AG152">
            <v>520000</v>
          </cell>
        </row>
        <row r="153">
          <cell r="E153" t="str">
            <v>仲莎乡仲莎村油菜籽加工厂</v>
          </cell>
        </row>
        <row r="153">
          <cell r="H153">
            <v>510000</v>
          </cell>
          <cell r="I153">
            <v>500000</v>
          </cell>
        </row>
        <row r="153">
          <cell r="AF153">
            <v>10000</v>
          </cell>
          <cell r="AG153">
            <v>510000</v>
          </cell>
        </row>
        <row r="154">
          <cell r="E154" t="str">
            <v>仲莎乡林则村粮油加工厂</v>
          </cell>
        </row>
        <row r="154">
          <cell r="H154">
            <v>510000</v>
          </cell>
          <cell r="I154">
            <v>500000</v>
          </cell>
        </row>
        <row r="154">
          <cell r="AF154">
            <v>10000</v>
          </cell>
          <cell r="AG154">
            <v>510000</v>
          </cell>
        </row>
        <row r="155">
          <cell r="E155" t="str">
            <v>工布江达镇扎玛村集体茶馆</v>
          </cell>
        </row>
        <row r="155">
          <cell r="H155">
            <v>400000</v>
          </cell>
          <cell r="I155">
            <v>300000</v>
          </cell>
        </row>
        <row r="155">
          <cell r="AF155">
            <v>100000</v>
          </cell>
          <cell r="AG155">
            <v>400000</v>
          </cell>
        </row>
        <row r="156">
          <cell r="E156" t="str">
            <v>巴河镇叮当村（嘎让村）超市建设项目</v>
          </cell>
        </row>
        <row r="156">
          <cell r="H156">
            <v>150000</v>
          </cell>
          <cell r="I156">
            <v>100000</v>
          </cell>
        </row>
        <row r="156">
          <cell r="AF156">
            <v>50000</v>
          </cell>
          <cell r="AG156">
            <v>150000</v>
          </cell>
        </row>
        <row r="157">
          <cell r="E157" t="str">
            <v>巴河镇嘎拉村干洗店</v>
          </cell>
        </row>
        <row r="157">
          <cell r="H157">
            <v>150000</v>
          </cell>
          <cell r="I157">
            <v>100000</v>
          </cell>
        </row>
        <row r="157">
          <cell r="AF157">
            <v>50000</v>
          </cell>
          <cell r="AG157">
            <v>150000</v>
          </cell>
        </row>
        <row r="158">
          <cell r="E158" t="str">
            <v>巴河镇邦久村蔬菜店</v>
          </cell>
        </row>
        <row r="158">
          <cell r="H158">
            <v>150000</v>
          </cell>
          <cell r="I158">
            <v>100000</v>
          </cell>
        </row>
        <row r="158">
          <cell r="AF158">
            <v>50000</v>
          </cell>
          <cell r="AG158">
            <v>150000</v>
          </cell>
        </row>
        <row r="159">
          <cell r="E159" t="str">
            <v>巴河藏式纯手工工艺品销售店</v>
          </cell>
        </row>
        <row r="159">
          <cell r="H159">
            <v>150000</v>
          </cell>
          <cell r="I159">
            <v>150000</v>
          </cell>
        </row>
        <row r="159">
          <cell r="AG159">
            <v>150000</v>
          </cell>
        </row>
        <row r="160">
          <cell r="E160" t="str">
            <v>巴河彩票店</v>
          </cell>
        </row>
        <row r="160">
          <cell r="H160">
            <v>200000</v>
          </cell>
          <cell r="I160">
            <v>200000</v>
          </cell>
        </row>
        <row r="160">
          <cell r="AG160">
            <v>200000</v>
          </cell>
        </row>
        <row r="161">
          <cell r="E161" t="str">
            <v>巴河广告店</v>
          </cell>
        </row>
        <row r="161">
          <cell r="H161">
            <v>200000</v>
          </cell>
          <cell r="I161">
            <v>200000</v>
          </cell>
        </row>
        <row r="161">
          <cell r="AG161">
            <v>200000</v>
          </cell>
        </row>
        <row r="162">
          <cell r="E162" t="str">
            <v>江达乡帮嘎岗村入户项目</v>
          </cell>
        </row>
        <row r="162">
          <cell r="H162">
            <v>210000</v>
          </cell>
          <cell r="I162">
            <v>210000</v>
          </cell>
        </row>
        <row r="162">
          <cell r="AG162">
            <v>210000</v>
          </cell>
        </row>
        <row r="163">
          <cell r="E163" t="str">
            <v>江达乡米吉村养殖入户项目</v>
          </cell>
        </row>
        <row r="163">
          <cell r="H163">
            <v>500000</v>
          </cell>
          <cell r="I163">
            <v>500000</v>
          </cell>
        </row>
        <row r="163">
          <cell r="AG163">
            <v>500000</v>
          </cell>
        </row>
        <row r="164">
          <cell r="E164" t="str">
            <v>江达乡唐丁村入户项目</v>
          </cell>
        </row>
        <row r="164">
          <cell r="H164">
            <v>500000</v>
          </cell>
          <cell r="I164">
            <v>500000</v>
          </cell>
        </row>
        <row r="164">
          <cell r="AG164">
            <v>500000</v>
          </cell>
        </row>
        <row r="165">
          <cell r="E165" t="str">
            <v>加兴乡家庭旅馆、馒头店</v>
          </cell>
        </row>
        <row r="165">
          <cell r="H165">
            <v>500000</v>
          </cell>
          <cell r="I165">
            <v>500000</v>
          </cell>
        </row>
        <row r="165">
          <cell r="AG165">
            <v>500000</v>
          </cell>
        </row>
        <row r="166">
          <cell r="E166" t="str">
            <v>加兴乡综合商店、饲料加工厂项目</v>
          </cell>
        </row>
        <row r="166">
          <cell r="H166">
            <v>500000</v>
          </cell>
          <cell r="I166">
            <v>500000</v>
          </cell>
        </row>
        <row r="166">
          <cell r="AG166">
            <v>500000</v>
          </cell>
        </row>
        <row r="167">
          <cell r="E167" t="str">
            <v>朱拉乡崩嘎村小商店建设项目</v>
          </cell>
        </row>
        <row r="167">
          <cell r="H167">
            <v>50000</v>
          </cell>
          <cell r="I167">
            <v>50000</v>
          </cell>
        </row>
        <row r="167">
          <cell r="AG167">
            <v>50000</v>
          </cell>
        </row>
        <row r="168">
          <cell r="E168" t="str">
            <v>朱拉乡嘎当村磨面坊建设项目</v>
          </cell>
        </row>
        <row r="168">
          <cell r="H168">
            <v>110000</v>
          </cell>
          <cell r="I168">
            <v>100000</v>
          </cell>
        </row>
        <row r="168">
          <cell r="AF168">
            <v>10000</v>
          </cell>
          <cell r="AG168">
            <v>110000</v>
          </cell>
        </row>
        <row r="169">
          <cell r="E169" t="str">
            <v>朱拉乡扎堆村理发店</v>
          </cell>
        </row>
        <row r="169">
          <cell r="H169">
            <v>50000</v>
          </cell>
          <cell r="I169">
            <v>50000</v>
          </cell>
        </row>
        <row r="169">
          <cell r="AG169">
            <v>50000</v>
          </cell>
        </row>
        <row r="170">
          <cell r="E170" t="str">
            <v>巴河镇仲当村农副产品加工厂</v>
          </cell>
        </row>
        <row r="170">
          <cell r="H170">
            <v>500000</v>
          </cell>
          <cell r="I170">
            <v>500000</v>
          </cell>
        </row>
        <row r="170">
          <cell r="AG170">
            <v>500000</v>
          </cell>
        </row>
        <row r="171">
          <cell r="E171" t="str">
            <v>江达乡朗村物流仓储中心</v>
          </cell>
        </row>
        <row r="171">
          <cell r="H171">
            <v>440000</v>
          </cell>
          <cell r="I171">
            <v>440000</v>
          </cell>
        </row>
        <row r="171">
          <cell r="AG171">
            <v>440000</v>
          </cell>
        </row>
        <row r="172">
          <cell r="E172" t="str">
            <v>加兴乡异地扶贫开发藏家乐建设项目</v>
          </cell>
        </row>
        <row r="172">
          <cell r="H172">
            <v>3500000</v>
          </cell>
          <cell r="I172">
            <v>3500000</v>
          </cell>
        </row>
        <row r="172">
          <cell r="AG172">
            <v>3500000</v>
          </cell>
        </row>
        <row r="173">
          <cell r="E173" t="str">
            <v>工布江达县综合服务中心</v>
          </cell>
        </row>
        <row r="173">
          <cell r="H173">
            <v>1500000</v>
          </cell>
          <cell r="I173">
            <v>1500000</v>
          </cell>
        </row>
        <row r="173">
          <cell r="AG173">
            <v>1500000</v>
          </cell>
        </row>
        <row r="174">
          <cell r="E174" t="str">
            <v>工布江达县三岩搬迁土地开垦项目</v>
          </cell>
        </row>
        <row r="174">
          <cell r="H174">
            <v>2000000</v>
          </cell>
          <cell r="I174">
            <v>2000000</v>
          </cell>
        </row>
        <row r="174">
          <cell r="AG174">
            <v>2000000</v>
          </cell>
        </row>
        <row r="175">
          <cell r="E175" t="str">
            <v>工布江达县2017年-2018年脱贫攻坚生产生活扶持资金实施项目</v>
          </cell>
        </row>
        <row r="175">
          <cell r="H175">
            <v>30000000</v>
          </cell>
          <cell r="I175">
            <v>30000000</v>
          </cell>
        </row>
        <row r="175">
          <cell r="AG175">
            <v>30000000</v>
          </cell>
        </row>
        <row r="176">
          <cell r="E176" t="str">
            <v>工布江达县异地扶贫综合开发项目（一期工程）</v>
          </cell>
        </row>
        <row r="176">
          <cell r="H176">
            <v>100000000</v>
          </cell>
          <cell r="I176">
            <v>7012500</v>
          </cell>
        </row>
        <row r="176">
          <cell r="AF176">
            <v>92987500</v>
          </cell>
          <cell r="AG176">
            <v>100000000</v>
          </cell>
        </row>
        <row r="177">
          <cell r="E177" t="str">
            <v>工布江达县拉如村人畜饮水改扩建项目</v>
          </cell>
        </row>
        <row r="177">
          <cell r="H177">
            <v>600000</v>
          </cell>
          <cell r="I177">
            <v>600000</v>
          </cell>
        </row>
        <row r="177">
          <cell r="AG177">
            <v>600000</v>
          </cell>
        </row>
        <row r="178">
          <cell r="E178" t="str">
            <v>工布江达县巴河镇嘎拉自然村饮水安全巩固提升工程</v>
          </cell>
        </row>
        <row r="178">
          <cell r="H178">
            <v>387500</v>
          </cell>
          <cell r="I178">
            <v>387500</v>
          </cell>
        </row>
        <row r="178">
          <cell r="AG178">
            <v>387500</v>
          </cell>
        </row>
        <row r="179">
          <cell r="E179" t="str">
            <v>工布江达县易地搬迁项目</v>
          </cell>
        </row>
        <row r="179">
          <cell r="H179">
            <v>28800</v>
          </cell>
          <cell r="I179">
            <v>28800</v>
          </cell>
        </row>
        <row r="179">
          <cell r="AG179">
            <v>28800</v>
          </cell>
        </row>
        <row r="180">
          <cell r="E180" t="str">
            <v>生态脱贫岗位人员补助</v>
          </cell>
        </row>
        <row r="180">
          <cell r="H180">
            <v>12483000</v>
          </cell>
          <cell r="I180">
            <v>12483000</v>
          </cell>
        </row>
        <row r="180">
          <cell r="AG180">
            <v>12483000</v>
          </cell>
        </row>
        <row r="181">
          <cell r="E181" t="str">
            <v>2017年定向性政策补助资金</v>
          </cell>
        </row>
        <row r="181">
          <cell r="H181">
            <v>2013500</v>
          </cell>
          <cell r="I181">
            <v>2013500</v>
          </cell>
        </row>
        <row r="181">
          <cell r="AG181">
            <v>2013500</v>
          </cell>
        </row>
        <row r="182">
          <cell r="E182" t="str">
            <v>工布江达县2017年度技能培训项目第二批</v>
          </cell>
        </row>
        <row r="182">
          <cell r="H182">
            <v>969000</v>
          </cell>
          <cell r="I182">
            <v>969000</v>
          </cell>
        </row>
        <row r="182">
          <cell r="AG182">
            <v>969000</v>
          </cell>
        </row>
        <row r="183">
          <cell r="E183" t="str">
            <v>江达乡吾鲁岗村养殖扩繁场建设项目</v>
          </cell>
        </row>
        <row r="183">
          <cell r="H183">
            <v>3936300</v>
          </cell>
          <cell r="I183">
            <v>3936300</v>
          </cell>
        </row>
        <row r="183">
          <cell r="AG183">
            <v>3936300</v>
          </cell>
        </row>
        <row r="184">
          <cell r="E184" t="str">
            <v>娘蒲乡人工种草基地建设项目</v>
          </cell>
        </row>
        <row r="184">
          <cell r="H184">
            <v>2000000</v>
          </cell>
          <cell r="I184">
            <v>2000000</v>
          </cell>
        </row>
        <row r="184">
          <cell r="AG184">
            <v>2000000</v>
          </cell>
        </row>
        <row r="185">
          <cell r="E185" t="str">
            <v>朱拉乡吉木雄村辣酱加工厂建设项目</v>
          </cell>
        </row>
        <row r="185">
          <cell r="H185">
            <v>1000000</v>
          </cell>
          <cell r="I185">
            <v>1000000</v>
          </cell>
        </row>
        <row r="185">
          <cell r="AG185">
            <v>1000000</v>
          </cell>
        </row>
        <row r="186">
          <cell r="E186" t="str">
            <v>娘蒲乡异地综合服务经营大楼建设项目</v>
          </cell>
        </row>
        <row r="186">
          <cell r="H186">
            <v>7500000</v>
          </cell>
          <cell r="I186">
            <v>0</v>
          </cell>
        </row>
        <row r="186">
          <cell r="AF186">
            <v>7500000</v>
          </cell>
          <cell r="AG186">
            <v>7500000</v>
          </cell>
        </row>
        <row r="187">
          <cell r="E187" t="str">
            <v>金达牦牛养殖</v>
          </cell>
        </row>
        <row r="187">
          <cell r="H187">
            <v>1500000</v>
          </cell>
          <cell r="I187">
            <v>0</v>
          </cell>
        </row>
        <row r="187">
          <cell r="AF187">
            <v>1500000</v>
          </cell>
          <cell r="AG187">
            <v>1500000</v>
          </cell>
        </row>
        <row r="188">
          <cell r="E188" t="str">
            <v>金达犏奶牛养殖项目</v>
          </cell>
        </row>
        <row r="188">
          <cell r="H188">
            <v>2300000</v>
          </cell>
          <cell r="I188">
            <v>0</v>
          </cell>
        </row>
        <row r="188">
          <cell r="AF188">
            <v>2300000</v>
          </cell>
          <cell r="AG188">
            <v>2300000</v>
          </cell>
        </row>
        <row r="189">
          <cell r="E189" t="str">
            <v>工布江达镇达帕萨村农家乐项目</v>
          </cell>
        </row>
        <row r="189">
          <cell r="H189">
            <v>3100000</v>
          </cell>
        </row>
        <row r="189">
          <cell r="AF189">
            <v>3100000</v>
          </cell>
          <cell r="AG189">
            <v>3100000</v>
          </cell>
        </row>
        <row r="190">
          <cell r="E190" t="str">
            <v>工布江达县金达镇异地扶贫开发产业配套建设项目</v>
          </cell>
        </row>
        <row r="190">
          <cell r="H190">
            <v>5000000</v>
          </cell>
        </row>
        <row r="190">
          <cell r="AF190">
            <v>5000000</v>
          </cell>
          <cell r="AG190">
            <v>5000000</v>
          </cell>
        </row>
        <row r="191">
          <cell r="E191" t="str">
            <v>错高乡旅游扶贫项目</v>
          </cell>
        </row>
        <row r="191">
          <cell r="H191">
            <v>4600000</v>
          </cell>
        </row>
        <row r="191">
          <cell r="AF191">
            <v>4600000</v>
          </cell>
          <cell r="AG191">
            <v>4600000</v>
          </cell>
        </row>
        <row r="192">
          <cell r="E192" t="str">
            <v>错高乡木巴扶贫产业旅游购物中心</v>
          </cell>
        </row>
        <row r="192">
          <cell r="H192">
            <v>3000000</v>
          </cell>
        </row>
        <row r="192">
          <cell r="AF192">
            <v>3000000</v>
          </cell>
          <cell r="AG192">
            <v>3000000</v>
          </cell>
        </row>
        <row r="193">
          <cell r="E193" t="str">
            <v>错高乡杂拉村巴松藏香合作社扩建项目</v>
          </cell>
        </row>
        <row r="193">
          <cell r="H193">
            <v>850000</v>
          </cell>
        </row>
        <row r="193">
          <cell r="AF193">
            <v>850000</v>
          </cell>
          <cell r="AG193">
            <v>850000</v>
          </cell>
        </row>
        <row r="194">
          <cell r="E194" t="str">
            <v>巴河镇堆果村购置商品房项目</v>
          </cell>
        </row>
        <row r="194">
          <cell r="H194">
            <v>3050000</v>
          </cell>
        </row>
        <row r="194">
          <cell r="AF194">
            <v>3050000</v>
          </cell>
          <cell r="AG194">
            <v>3050000</v>
          </cell>
        </row>
        <row r="195">
          <cell r="E195" t="str">
            <v>藏猪质控中心项目</v>
          </cell>
        </row>
        <row r="195">
          <cell r="H195">
            <v>3000000</v>
          </cell>
          <cell r="I195">
            <v>3000000</v>
          </cell>
        </row>
        <row r="195">
          <cell r="AG195">
            <v>3000000</v>
          </cell>
        </row>
        <row r="196">
          <cell r="E196" t="str">
            <v>田园综合体项目</v>
          </cell>
        </row>
        <row r="196">
          <cell r="H196">
            <v>17000000</v>
          </cell>
          <cell r="I196">
            <v>17000000</v>
          </cell>
        </row>
        <row r="196">
          <cell r="AG196">
            <v>17000000</v>
          </cell>
        </row>
        <row r="197">
          <cell r="E197" t="str">
            <v>巴河镇欧巴村商业化扶贫示范点项目</v>
          </cell>
        </row>
        <row r="197">
          <cell r="H197">
            <v>5000000</v>
          </cell>
          <cell r="I197">
            <v>5000000</v>
          </cell>
        </row>
        <row r="197">
          <cell r="AG197">
            <v>5000000</v>
          </cell>
        </row>
        <row r="198">
          <cell r="E198" t="str">
            <v>精品民宿项目</v>
          </cell>
        </row>
        <row r="198">
          <cell r="H198">
            <v>4040000</v>
          </cell>
          <cell r="I198">
            <v>4040000</v>
          </cell>
        </row>
        <row r="198">
          <cell r="AG198">
            <v>4040000</v>
          </cell>
        </row>
        <row r="199">
          <cell r="E199" t="str">
            <v>洗浴中心建设项目（工布江达镇达帕萨农家乐项目二期工程）</v>
          </cell>
        </row>
        <row r="199">
          <cell r="H199">
            <v>4900000</v>
          </cell>
          <cell r="I199">
            <v>4900000</v>
          </cell>
        </row>
        <row r="199">
          <cell r="AG199">
            <v>4900000</v>
          </cell>
        </row>
        <row r="200">
          <cell r="E200" t="str">
            <v>县城洗涤中心项目</v>
          </cell>
        </row>
        <row r="200">
          <cell r="H200">
            <v>3100000</v>
          </cell>
          <cell r="I200">
            <v>3100000</v>
          </cell>
        </row>
        <row r="200">
          <cell r="AG200">
            <v>3100000</v>
          </cell>
        </row>
        <row r="201">
          <cell r="E201" t="str">
            <v>县城农产品超市项目</v>
          </cell>
        </row>
        <row r="201">
          <cell r="H201">
            <v>1000000</v>
          </cell>
          <cell r="I201">
            <v>1000000</v>
          </cell>
        </row>
        <row r="201">
          <cell r="AG201">
            <v>1000000</v>
          </cell>
        </row>
        <row r="202">
          <cell r="E202" t="str">
            <v>巴河镇帮久村商品房建设项目</v>
          </cell>
        </row>
        <row r="202">
          <cell r="H202">
            <v>1960000</v>
          </cell>
          <cell r="I202">
            <v>1960000</v>
          </cell>
        </row>
        <row r="202">
          <cell r="AG202">
            <v>1960000</v>
          </cell>
        </row>
        <row r="203">
          <cell r="E203" t="str">
            <v>拉龙氆氇缝制合作社</v>
          </cell>
        </row>
        <row r="203">
          <cell r="H203">
            <v>2000000</v>
          </cell>
          <cell r="I203">
            <v>2000000</v>
          </cell>
        </row>
        <row r="203">
          <cell r="AG203">
            <v>2000000</v>
          </cell>
        </row>
        <row r="204">
          <cell r="E204" t="str">
            <v>巴河朗色村新建藏餐馆</v>
          </cell>
        </row>
        <row r="204">
          <cell r="H204">
            <v>1000000</v>
          </cell>
          <cell r="I204">
            <v>1000000</v>
          </cell>
        </row>
        <row r="204">
          <cell r="AG204">
            <v>1000000</v>
          </cell>
        </row>
        <row r="205">
          <cell r="E205" t="str">
            <v>巴河镇孜木宗技能培训综合楼建设项目</v>
          </cell>
        </row>
        <row r="205">
          <cell r="H205">
            <v>1000000</v>
          </cell>
          <cell r="I205">
            <v>1000000</v>
          </cell>
        </row>
        <row r="205">
          <cell r="AG205">
            <v>1000000</v>
          </cell>
        </row>
        <row r="206">
          <cell r="E206" t="str">
            <v>工布江达县土地整理项目</v>
          </cell>
        </row>
        <row r="206">
          <cell r="H206">
            <v>7000000</v>
          </cell>
          <cell r="I206">
            <v>7000000</v>
          </cell>
        </row>
        <row r="206">
          <cell r="AG206">
            <v>7000000</v>
          </cell>
        </row>
        <row r="207">
          <cell r="E207" t="str">
            <v>工布江达县农业生态观光园建设项目</v>
          </cell>
        </row>
        <row r="207">
          <cell r="H207">
            <v>10000000</v>
          </cell>
          <cell r="I207">
            <v>10000000</v>
          </cell>
        </row>
        <row r="207">
          <cell r="AG207">
            <v>10000000</v>
          </cell>
        </row>
        <row r="208">
          <cell r="E208" t="str">
            <v>朱拉乡扎热村藏猪养殖合作社建设项目</v>
          </cell>
        </row>
        <row r="208">
          <cell r="H208">
            <v>2100000</v>
          </cell>
          <cell r="I208">
            <v>2100000</v>
          </cell>
        </row>
        <row r="208">
          <cell r="AG208">
            <v>2100000</v>
          </cell>
        </row>
        <row r="209">
          <cell r="E209" t="str">
            <v>巴河镇拉如村油菜籽加工厂建设项目</v>
          </cell>
        </row>
        <row r="209">
          <cell r="H209">
            <v>1000000</v>
          </cell>
          <cell r="I209">
            <v>1000000</v>
          </cell>
        </row>
        <row r="209">
          <cell r="AG209">
            <v>1000000</v>
          </cell>
        </row>
        <row r="210">
          <cell r="E210" t="str">
            <v>工布江达县昌都“三岩”片区易地扶贫搬迁犏奶牛养殖项目</v>
          </cell>
        </row>
        <row r="210">
          <cell r="H210">
            <v>7208600</v>
          </cell>
          <cell r="I210">
            <v>7208600</v>
          </cell>
        </row>
        <row r="210">
          <cell r="AG210">
            <v>7208600</v>
          </cell>
        </row>
        <row r="211">
          <cell r="E211" t="str">
            <v>民房屋顶改造项目</v>
          </cell>
        </row>
        <row r="211">
          <cell r="H211">
            <v>3000000</v>
          </cell>
          <cell r="I211">
            <v>3000000</v>
          </cell>
        </row>
        <row r="211">
          <cell r="AG211">
            <v>3000000</v>
          </cell>
        </row>
        <row r="212">
          <cell r="E212" t="str">
            <v>生态脱贫岗位人员补助</v>
          </cell>
        </row>
        <row r="212">
          <cell r="H212">
            <v>12145000</v>
          </cell>
          <cell r="I212">
            <v>12145000</v>
          </cell>
        </row>
        <row r="212">
          <cell r="AG212">
            <v>12145000</v>
          </cell>
        </row>
        <row r="213">
          <cell r="E213" t="str">
            <v>生态脱贫岗位人员补助</v>
          </cell>
        </row>
        <row r="213">
          <cell r="H213">
            <v>350000</v>
          </cell>
          <cell r="I213">
            <v>350000</v>
          </cell>
        </row>
        <row r="213">
          <cell r="AG213">
            <v>350000</v>
          </cell>
        </row>
        <row r="214">
          <cell r="E214" t="str">
            <v>2018年定向性政策补助资金</v>
          </cell>
        </row>
        <row r="214">
          <cell r="H214">
            <v>660000</v>
          </cell>
          <cell r="I214">
            <v>660000</v>
          </cell>
        </row>
        <row r="214">
          <cell r="AG214">
            <v>660000</v>
          </cell>
        </row>
        <row r="215">
          <cell r="E215" t="str">
            <v>工布江达县拉龙氆氇加工厂建设项目</v>
          </cell>
        </row>
        <row r="215">
          <cell r="H215">
            <v>4614500</v>
          </cell>
          <cell r="I215">
            <v>4614500</v>
          </cell>
        </row>
        <row r="215">
          <cell r="AG215">
            <v>4614500</v>
          </cell>
        </row>
        <row r="216">
          <cell r="E216" t="str">
            <v>工布江达镇结地岗村物流及建材市场</v>
          </cell>
        </row>
        <row r="216">
          <cell r="H216">
            <v>30000000</v>
          </cell>
          <cell r="I216">
            <v>2970000</v>
          </cell>
        </row>
        <row r="216">
          <cell r="AF216">
            <v>27030000</v>
          </cell>
          <cell r="AG216">
            <v>30000000</v>
          </cell>
        </row>
        <row r="217">
          <cell r="E217" t="str">
            <v>金达坚村民族手工艺</v>
          </cell>
        </row>
        <row r="217">
          <cell r="H217">
            <v>450000</v>
          </cell>
          <cell r="I217">
            <v>450000</v>
          </cell>
        </row>
        <row r="217">
          <cell r="AG217">
            <v>450000</v>
          </cell>
        </row>
        <row r="218">
          <cell r="E218" t="str">
            <v>加兴乡松多村牦牛养殖合作社</v>
          </cell>
        </row>
        <row r="218">
          <cell r="H218">
            <v>534500</v>
          </cell>
          <cell r="I218">
            <v>534500</v>
          </cell>
        </row>
        <row r="218">
          <cell r="AG218">
            <v>534500</v>
          </cell>
        </row>
        <row r="219">
          <cell r="E219" t="str">
            <v>娘蒲乡牦牛育肥基地建设项目</v>
          </cell>
        </row>
        <row r="219">
          <cell r="H219">
            <v>773000</v>
          </cell>
          <cell r="I219">
            <v>773000</v>
          </cell>
        </row>
        <row r="219">
          <cell r="AG219">
            <v>773000</v>
          </cell>
        </row>
        <row r="220">
          <cell r="E220" t="str">
            <v>人工种草项目</v>
          </cell>
        </row>
        <row r="220">
          <cell r="H220">
            <v>1580900</v>
          </cell>
          <cell r="I220">
            <v>1580900</v>
          </cell>
        </row>
        <row r="220">
          <cell r="AG220">
            <v>1580900</v>
          </cell>
        </row>
        <row r="221">
          <cell r="E221" t="str">
            <v>娘蒲乡牦牛购置项目</v>
          </cell>
        </row>
        <row r="221">
          <cell r="H221">
            <v>769000</v>
          </cell>
          <cell r="I221">
            <v>769000</v>
          </cell>
        </row>
        <row r="221">
          <cell r="AG221">
            <v>769000</v>
          </cell>
        </row>
        <row r="222">
          <cell r="E222" t="str">
            <v>工布江达镇卓木村种植果树项目</v>
          </cell>
        </row>
        <row r="222">
          <cell r="H222">
            <v>110000</v>
          </cell>
          <cell r="I222">
            <v>110000</v>
          </cell>
        </row>
        <row r="222">
          <cell r="AG222">
            <v>110000</v>
          </cell>
        </row>
        <row r="223">
          <cell r="E223" t="str">
            <v>工布江达镇孜嘎种植油菜项目</v>
          </cell>
        </row>
        <row r="223">
          <cell r="H223">
            <v>99100</v>
          </cell>
          <cell r="I223">
            <v>99100</v>
          </cell>
        </row>
        <row r="223">
          <cell r="AG223">
            <v>99100</v>
          </cell>
        </row>
        <row r="224">
          <cell r="E224" t="str">
            <v>工布江达镇结定藏猪养殖项目</v>
          </cell>
        </row>
        <row r="224">
          <cell r="H224">
            <v>149000</v>
          </cell>
          <cell r="I224">
            <v>149000</v>
          </cell>
        </row>
        <row r="224">
          <cell r="AG224">
            <v>149000</v>
          </cell>
        </row>
        <row r="225">
          <cell r="E225" t="str">
            <v>巴河镇仲当村奶牛养殖项目</v>
          </cell>
        </row>
        <row r="225">
          <cell r="H225">
            <v>1164600</v>
          </cell>
          <cell r="I225">
            <v>1164600</v>
          </cell>
        </row>
        <row r="225">
          <cell r="AG225">
            <v>1164600</v>
          </cell>
        </row>
        <row r="226">
          <cell r="E226" t="str">
            <v>巴河镇拉如村新建油菜籽加工厂项目</v>
          </cell>
        </row>
        <row r="226">
          <cell r="H226">
            <v>1516200</v>
          </cell>
          <cell r="I226">
            <v>1516200</v>
          </cell>
        </row>
        <row r="226">
          <cell r="AG226">
            <v>1516200</v>
          </cell>
        </row>
        <row r="227">
          <cell r="E227" t="str">
            <v>巴河镇雪卡村新建奶牛养殖合作社项目</v>
          </cell>
        </row>
        <row r="227">
          <cell r="H227">
            <v>820300</v>
          </cell>
          <cell r="I227">
            <v>820300</v>
          </cell>
        </row>
        <row r="227">
          <cell r="AG227">
            <v>820300</v>
          </cell>
        </row>
        <row r="228">
          <cell r="E228" t="str">
            <v>江达乡皮康村藏猪养殖项目</v>
          </cell>
        </row>
        <row r="228">
          <cell r="H228">
            <v>1350500</v>
          </cell>
          <cell r="I228">
            <v>1350500</v>
          </cell>
        </row>
        <row r="228">
          <cell r="AG228">
            <v>1350500</v>
          </cell>
        </row>
        <row r="229">
          <cell r="E229" t="str">
            <v>江达乡娘盖村藏猪养殖项目</v>
          </cell>
        </row>
        <row r="229">
          <cell r="H229">
            <v>696200</v>
          </cell>
          <cell r="I229">
            <v>696200</v>
          </cell>
        </row>
        <row r="229">
          <cell r="AG229">
            <v>696200</v>
          </cell>
        </row>
        <row r="230">
          <cell r="E230" t="str">
            <v>江达乡昂巴宗村畜牧养殖及畜产品加工销售项目</v>
          </cell>
        </row>
        <row r="230">
          <cell r="H230">
            <v>2436400</v>
          </cell>
          <cell r="I230">
            <v>2436400</v>
          </cell>
        </row>
        <row r="230">
          <cell r="AG230">
            <v>2436400</v>
          </cell>
        </row>
        <row r="231">
          <cell r="E231" t="str">
            <v>江达乡太昭村氆氇加工厂项目</v>
          </cell>
        </row>
        <row r="231">
          <cell r="H231">
            <v>228600</v>
          </cell>
          <cell r="I231">
            <v>228600</v>
          </cell>
        </row>
        <row r="231">
          <cell r="AG231">
            <v>228600</v>
          </cell>
        </row>
        <row r="232">
          <cell r="E232" t="str">
            <v>江达乡巴村温室新建项目</v>
          </cell>
        </row>
        <row r="232">
          <cell r="H232">
            <v>290100</v>
          </cell>
          <cell r="I232">
            <v>290100</v>
          </cell>
        </row>
        <row r="232">
          <cell r="AG232">
            <v>290100</v>
          </cell>
        </row>
        <row r="233">
          <cell r="E233" t="str">
            <v>错高村藏猪繁育基地改扩建项目</v>
          </cell>
        </row>
        <row r="233">
          <cell r="H233">
            <v>4376600</v>
          </cell>
          <cell r="I233">
            <v>4376600</v>
          </cell>
        </row>
        <row r="233">
          <cell r="AG233">
            <v>4376600</v>
          </cell>
        </row>
        <row r="234">
          <cell r="E234" t="str">
            <v>朱拉乡扎热村藏猪养殖合作社建设项目</v>
          </cell>
        </row>
        <row r="234">
          <cell r="H234">
            <v>2772400</v>
          </cell>
          <cell r="I234">
            <v>2772400</v>
          </cell>
        </row>
        <row r="234">
          <cell r="AG234">
            <v>2772400</v>
          </cell>
        </row>
        <row r="235">
          <cell r="E235" t="str">
            <v>巴河镇叮当村能繁母猪养殖项目</v>
          </cell>
        </row>
        <row r="235">
          <cell r="H235">
            <v>577600</v>
          </cell>
          <cell r="I235">
            <v>577600</v>
          </cell>
        </row>
        <row r="235">
          <cell r="AG235">
            <v>577600</v>
          </cell>
        </row>
        <row r="236">
          <cell r="E236" t="str">
            <v>朱拉乡吉木雄温室大棚项目</v>
          </cell>
        </row>
        <row r="236">
          <cell r="H236">
            <v>25800</v>
          </cell>
          <cell r="I236">
            <v>25800</v>
          </cell>
        </row>
        <row r="236">
          <cell r="AG236">
            <v>25800</v>
          </cell>
        </row>
        <row r="237">
          <cell r="E237" t="str">
            <v>工布江达县砼预制构件项目</v>
          </cell>
        </row>
        <row r="237">
          <cell r="H237">
            <v>10000000</v>
          </cell>
          <cell r="I237">
            <v>10000000</v>
          </cell>
        </row>
        <row r="237">
          <cell r="AG237">
            <v>10000000</v>
          </cell>
        </row>
        <row r="238">
          <cell r="E238" t="str">
            <v>朱拉乡藏民俗体验区项目</v>
          </cell>
        </row>
        <row r="238">
          <cell r="H238">
            <v>2000000</v>
          </cell>
          <cell r="I238">
            <v>2000000</v>
          </cell>
        </row>
        <row r="238">
          <cell r="AG238">
            <v>2000000</v>
          </cell>
        </row>
        <row r="239">
          <cell r="E239" t="str">
            <v>工布江达县利众藏香项目</v>
          </cell>
        </row>
        <row r="239">
          <cell r="H239">
            <v>2120000</v>
          </cell>
          <cell r="I239">
            <v>2120000</v>
          </cell>
        </row>
        <row r="239">
          <cell r="AG239">
            <v>2120000</v>
          </cell>
        </row>
        <row r="240">
          <cell r="E240" t="str">
            <v>工布江达县互联平台项目</v>
          </cell>
        </row>
        <row r="240">
          <cell r="H240">
            <v>6000000</v>
          </cell>
          <cell r="I240">
            <v>6000000</v>
          </cell>
        </row>
        <row r="240">
          <cell r="AG240">
            <v>6000000</v>
          </cell>
        </row>
        <row r="241">
          <cell r="E241" t="str">
            <v>田园观光体建设</v>
          </cell>
        </row>
        <row r="241">
          <cell r="H241">
            <v>12508800</v>
          </cell>
          <cell r="I241">
            <v>12508800</v>
          </cell>
        </row>
        <row r="241">
          <cell r="AG241">
            <v>12508800</v>
          </cell>
        </row>
        <row r="242">
          <cell r="E242" t="str">
            <v>工布江达县【三岩】搬迁种植项目</v>
          </cell>
        </row>
        <row r="242">
          <cell r="H242">
            <v>1014000</v>
          </cell>
          <cell r="I242">
            <v>1014000</v>
          </cell>
        </row>
        <row r="242">
          <cell r="AG242">
            <v>1014000</v>
          </cell>
        </row>
        <row r="243">
          <cell r="E243" t="str">
            <v>加兴乡雪朗村、金达德村、娘蒲乡拉如村修建牛棚、购买犏奶牛项目</v>
          </cell>
        </row>
        <row r="243">
          <cell r="H243">
            <v>2519700</v>
          </cell>
          <cell r="I243">
            <v>2519700</v>
          </cell>
        </row>
        <row r="243">
          <cell r="AG243">
            <v>2519700</v>
          </cell>
        </row>
        <row r="244">
          <cell r="E244" t="str">
            <v>仲莎乡林则村、工布江达镇孜嘎村、巴河雪卡村修建牛棚、购买犏奶牛项目</v>
          </cell>
        </row>
        <row r="244">
          <cell r="H244">
            <v>2506500</v>
          </cell>
          <cell r="I244">
            <v>2506500</v>
          </cell>
        </row>
        <row r="244">
          <cell r="AG244">
            <v>2506500</v>
          </cell>
        </row>
        <row r="245">
          <cell r="E245" t="str">
            <v>江达乡巴村温室新建项目</v>
          </cell>
        </row>
        <row r="245">
          <cell r="H245">
            <v>847500</v>
          </cell>
          <cell r="I245">
            <v>847500</v>
          </cell>
        </row>
        <row r="245">
          <cell r="AG245">
            <v>847500</v>
          </cell>
        </row>
        <row r="246">
          <cell r="E246" t="str">
            <v>江达乡昂巴宗村畜牧养殖及畜产品加工销售项目</v>
          </cell>
        </row>
        <row r="246">
          <cell r="H246">
            <v>1601800</v>
          </cell>
          <cell r="I246">
            <v>1601800</v>
          </cell>
        </row>
        <row r="246">
          <cell r="AG246">
            <v>1601800</v>
          </cell>
        </row>
        <row r="247">
          <cell r="E247" t="str">
            <v>江达乡皮康村藏猪养殖项目</v>
          </cell>
        </row>
        <row r="247">
          <cell r="H247">
            <v>1149600</v>
          </cell>
          <cell r="I247">
            <v>1149600</v>
          </cell>
        </row>
        <row r="247">
          <cell r="AG247">
            <v>1149600</v>
          </cell>
        </row>
        <row r="248">
          <cell r="E248" t="str">
            <v>江达乡娘盖村藏猪养殖项目</v>
          </cell>
        </row>
        <row r="248">
          <cell r="H248">
            <v>1346100</v>
          </cell>
          <cell r="I248">
            <v>1346100</v>
          </cell>
        </row>
        <row r="248">
          <cell r="AG248">
            <v>1346100</v>
          </cell>
        </row>
        <row r="249">
          <cell r="E249" t="str">
            <v>加兴乡松多牦牛养殖合作社项目</v>
          </cell>
        </row>
        <row r="249">
          <cell r="H249">
            <v>505500</v>
          </cell>
          <cell r="I249">
            <v>505500</v>
          </cell>
        </row>
        <row r="249">
          <cell r="AG249">
            <v>505500</v>
          </cell>
        </row>
        <row r="250">
          <cell r="E250" t="str">
            <v>工布江达松多畜产品加工销售专业合作社项目</v>
          </cell>
        </row>
        <row r="250">
          <cell r="H250">
            <v>1610000</v>
          </cell>
          <cell r="I250">
            <v>1610000</v>
          </cell>
        </row>
        <row r="250">
          <cell r="AG250">
            <v>1610000</v>
          </cell>
        </row>
        <row r="251">
          <cell r="E251" t="str">
            <v>娘蒲乡娘亚（牦牛）育肥基地建设项目</v>
          </cell>
        </row>
        <row r="251">
          <cell r="H251">
            <v>427000</v>
          </cell>
          <cell r="I251">
            <v>427000</v>
          </cell>
        </row>
        <row r="251">
          <cell r="AG251">
            <v>427000</v>
          </cell>
        </row>
        <row r="252">
          <cell r="E252" t="str">
            <v>错高村藏猪繁育基地改扩建项目</v>
          </cell>
        </row>
        <row r="252">
          <cell r="H252">
            <v>194400</v>
          </cell>
          <cell r="I252">
            <v>194400</v>
          </cell>
        </row>
        <row r="252">
          <cell r="AG252">
            <v>194400</v>
          </cell>
        </row>
        <row r="253">
          <cell r="E253" t="str">
            <v>巴河镇雪卡村新建奶牛养殖合作社项目</v>
          </cell>
        </row>
        <row r="253">
          <cell r="H253">
            <v>225200</v>
          </cell>
          <cell r="I253">
            <v>225200</v>
          </cell>
        </row>
        <row r="253">
          <cell r="AG253">
            <v>225200</v>
          </cell>
        </row>
        <row r="254">
          <cell r="E254" t="str">
            <v>巴河镇仲当村奶牛养殖项目</v>
          </cell>
        </row>
        <row r="254">
          <cell r="H254">
            <v>236300</v>
          </cell>
          <cell r="I254">
            <v>236300</v>
          </cell>
        </row>
        <row r="254">
          <cell r="AG254">
            <v>236300</v>
          </cell>
        </row>
        <row r="255">
          <cell r="E255" t="str">
            <v>工布江达镇阿沛村休闲采摘园建设项目</v>
          </cell>
        </row>
        <row r="255">
          <cell r="H255">
            <v>79000</v>
          </cell>
          <cell r="I255">
            <v>79000</v>
          </cell>
        </row>
        <row r="255">
          <cell r="AG255">
            <v>79000</v>
          </cell>
        </row>
        <row r="256">
          <cell r="E256" t="str">
            <v>江达乡巴村藏鸡养殖项目</v>
          </cell>
        </row>
        <row r="256">
          <cell r="H256">
            <v>203400</v>
          </cell>
          <cell r="I256">
            <v>203400</v>
          </cell>
        </row>
        <row r="256">
          <cell r="AG256">
            <v>203400</v>
          </cell>
        </row>
        <row r="257">
          <cell r="E257" t="str">
            <v>江达乡太昭村氆氇加工厂项目</v>
          </cell>
        </row>
        <row r="257">
          <cell r="H257">
            <v>551400</v>
          </cell>
          <cell r="I257">
            <v>551400</v>
          </cell>
        </row>
        <row r="257">
          <cell r="AG257">
            <v>551400</v>
          </cell>
        </row>
        <row r="258">
          <cell r="E258" t="str">
            <v>工布江达镇藏猪养殖项目</v>
          </cell>
        </row>
        <row r="258">
          <cell r="H258">
            <v>52000</v>
          </cell>
          <cell r="I258">
            <v>52000</v>
          </cell>
        </row>
        <row r="258">
          <cell r="AG258">
            <v>52000</v>
          </cell>
        </row>
        <row r="259">
          <cell r="E259" t="str">
            <v>巴河镇拉如村新建油菜籽加工厂项目</v>
          </cell>
        </row>
        <row r="259">
          <cell r="H259">
            <v>570000</v>
          </cell>
          <cell r="I259">
            <v>570000</v>
          </cell>
        </row>
        <row r="259">
          <cell r="AG259">
            <v>570000</v>
          </cell>
        </row>
        <row r="260">
          <cell r="E260" t="str">
            <v>工布江达县砼预制构件项目</v>
          </cell>
        </row>
        <row r="260">
          <cell r="H260">
            <v>13000000</v>
          </cell>
          <cell r="I260">
            <v>13000000</v>
          </cell>
        </row>
        <row r="260">
          <cell r="AG260">
            <v>13000000</v>
          </cell>
        </row>
        <row r="261">
          <cell r="E261" t="str">
            <v>工布江达县藏猪原种保护及扩繁育基地建设项目</v>
          </cell>
        </row>
        <row r="261">
          <cell r="H261">
            <v>9000000</v>
          </cell>
          <cell r="I261">
            <v>9000000</v>
          </cell>
        </row>
        <row r="261">
          <cell r="AG261">
            <v>9000000</v>
          </cell>
        </row>
        <row r="262">
          <cell r="E262" t="str">
            <v>田园观光体建设</v>
          </cell>
        </row>
        <row r="262">
          <cell r="H262">
            <v>7500000</v>
          </cell>
          <cell r="I262">
            <v>7500000</v>
          </cell>
        </row>
        <row r="262">
          <cell r="AG262">
            <v>7500000</v>
          </cell>
        </row>
        <row r="263">
          <cell r="E263" t="str">
            <v>巴河镇经济果林建设项目</v>
          </cell>
        </row>
        <row r="263">
          <cell r="H263">
            <v>4000000</v>
          </cell>
          <cell r="I263">
            <v>4000000</v>
          </cell>
        </row>
        <row r="263">
          <cell r="AG263">
            <v>4000000</v>
          </cell>
        </row>
        <row r="264">
          <cell r="E264" t="str">
            <v>果林种植项目（巴河镇）</v>
          </cell>
        </row>
        <row r="264">
          <cell r="H264">
            <v>1000000</v>
          </cell>
          <cell r="I264">
            <v>1000000</v>
          </cell>
        </row>
        <row r="264">
          <cell r="AG264">
            <v>1000000</v>
          </cell>
        </row>
        <row r="265">
          <cell r="E265" t="str">
            <v>果林种植项目（错高乡木巴村）</v>
          </cell>
        </row>
        <row r="265">
          <cell r="H265">
            <v>3000000</v>
          </cell>
          <cell r="I265">
            <v>3000000</v>
          </cell>
        </row>
        <row r="265">
          <cell r="AG265">
            <v>3000000</v>
          </cell>
        </row>
        <row r="266">
          <cell r="E266" t="str">
            <v>加兴乡雪朗村加工项目</v>
          </cell>
        </row>
        <row r="266">
          <cell r="H266">
            <v>2798000</v>
          </cell>
          <cell r="I266">
            <v>2798000</v>
          </cell>
        </row>
        <row r="266">
          <cell r="AG266">
            <v>2798000</v>
          </cell>
        </row>
        <row r="267">
          <cell r="E267" t="str">
            <v>工布江达县错高村整体搬迁配套基础设施</v>
          </cell>
        </row>
        <row r="267">
          <cell r="H267">
            <v>14231800</v>
          </cell>
          <cell r="I267">
            <v>14231800</v>
          </cell>
        </row>
        <row r="267">
          <cell r="AG267">
            <v>14231800</v>
          </cell>
        </row>
        <row r="268">
          <cell r="E268" t="str">
            <v>工布江达县2020年“三岩”搬迁附属工程项目</v>
          </cell>
        </row>
        <row r="268">
          <cell r="H268">
            <v>1301800</v>
          </cell>
          <cell r="I268">
            <v>1301800</v>
          </cell>
        </row>
        <row r="268">
          <cell r="AG268">
            <v>1301800</v>
          </cell>
        </row>
        <row r="269">
          <cell r="E269" t="str">
            <v>生态脱贫岗位人员补助</v>
          </cell>
        </row>
        <row r="269">
          <cell r="H269">
            <v>9424500</v>
          </cell>
          <cell r="I269">
            <v>9424500</v>
          </cell>
        </row>
        <row r="269">
          <cell r="AG269">
            <v>9424500</v>
          </cell>
        </row>
        <row r="270">
          <cell r="E270" t="str">
            <v>产业发展贷款和农牧民扶贫贷款贴息</v>
          </cell>
        </row>
        <row r="270">
          <cell r="H270">
            <v>4301800</v>
          </cell>
          <cell r="I270">
            <v>4301800</v>
          </cell>
        </row>
        <row r="270">
          <cell r="AG270">
            <v>4301800</v>
          </cell>
        </row>
        <row r="271">
          <cell r="E271" t="str">
            <v>工布江达县江达乡娘盖村村沟藏猪养殖项目</v>
          </cell>
        </row>
        <row r="271">
          <cell r="H271">
            <v>11000000</v>
          </cell>
          <cell r="I271">
            <v>11000000</v>
          </cell>
        </row>
        <row r="271">
          <cell r="AG271">
            <v>11000000</v>
          </cell>
        </row>
        <row r="272">
          <cell r="E272" t="str">
            <v>2020年加兴乡雪朗村饲料加工项目（三岩搬迁）</v>
          </cell>
        </row>
        <row r="272">
          <cell r="H272">
            <v>2798000</v>
          </cell>
          <cell r="I272">
            <v>2798000</v>
          </cell>
        </row>
        <row r="272">
          <cell r="AG272">
            <v>2798000</v>
          </cell>
        </row>
        <row r="273">
          <cell r="E273" t="str">
            <v>朱拉乡扎热村易地搬迁藏猪标准化养殖基地</v>
          </cell>
        </row>
        <row r="273">
          <cell r="H273">
            <v>11000000</v>
          </cell>
          <cell r="I273">
            <v>11000000</v>
          </cell>
        </row>
        <row r="273">
          <cell r="AG273">
            <v>11000000</v>
          </cell>
        </row>
        <row r="274">
          <cell r="E274" t="str">
            <v>工布江达县娘蒲乡易地搬迁牦牛养殖项目</v>
          </cell>
        </row>
        <row r="274">
          <cell r="H274">
            <v>3000000</v>
          </cell>
          <cell r="I274">
            <v>3000000</v>
          </cell>
        </row>
        <row r="274">
          <cell r="AG274">
            <v>3000000</v>
          </cell>
        </row>
        <row r="275">
          <cell r="E275" t="str">
            <v>工布江达县仲莎乡林则三岩搬迁点产业扶贫项目</v>
          </cell>
        </row>
        <row r="275">
          <cell r="H275">
            <v>3000000</v>
          </cell>
          <cell r="I275">
            <v>3000000</v>
          </cell>
        </row>
        <row r="275">
          <cell r="AG275">
            <v>3000000</v>
          </cell>
        </row>
        <row r="276">
          <cell r="E276" t="str">
            <v>金达镇德村村集体合作社经济发展项目</v>
          </cell>
        </row>
        <row r="276">
          <cell r="H276">
            <v>1720000</v>
          </cell>
          <cell r="I276">
            <v>1720000</v>
          </cell>
        </row>
        <row r="276">
          <cell r="AG276">
            <v>1720000</v>
          </cell>
        </row>
        <row r="277">
          <cell r="E277" t="str">
            <v>加兴乡村集体经济发展项目</v>
          </cell>
        </row>
        <row r="277">
          <cell r="H277">
            <v>1000000</v>
          </cell>
          <cell r="I277">
            <v>1000000</v>
          </cell>
        </row>
        <row r="277">
          <cell r="AG277">
            <v>1000000</v>
          </cell>
        </row>
        <row r="278">
          <cell r="E278" t="str">
            <v>江达乡娘盖村沟口藏猪养殖项目</v>
          </cell>
        </row>
        <row r="278">
          <cell r="H278">
            <v>5000000</v>
          </cell>
          <cell r="I278">
            <v>5000000</v>
          </cell>
        </row>
        <row r="278">
          <cell r="AG278">
            <v>5000000</v>
          </cell>
        </row>
        <row r="279">
          <cell r="E279" t="str">
            <v>工布江达县农业生态观光园建设项目</v>
          </cell>
        </row>
        <row r="279">
          <cell r="H279">
            <v>4670380</v>
          </cell>
          <cell r="I279">
            <v>4670380</v>
          </cell>
        </row>
        <row r="279">
          <cell r="AG279">
            <v>4670380</v>
          </cell>
        </row>
        <row r="280">
          <cell r="E280" t="str">
            <v>帕朗萨农家乐配套附属设施建设项目</v>
          </cell>
        </row>
        <row r="280">
          <cell r="H280">
            <v>300000</v>
          </cell>
          <cell r="I280">
            <v>300000</v>
          </cell>
        </row>
        <row r="280">
          <cell r="AG280">
            <v>300000</v>
          </cell>
        </row>
        <row r="281">
          <cell r="E281" t="str">
            <v>结底岗温室大棚改造项目</v>
          </cell>
        </row>
        <row r="281">
          <cell r="H281">
            <v>2000000</v>
          </cell>
          <cell r="I281">
            <v>2000000</v>
          </cell>
        </row>
        <row r="281">
          <cell r="AG281">
            <v>2000000</v>
          </cell>
        </row>
        <row r="282">
          <cell r="E282" t="str">
            <v>工布江达县藏猪原种保护及扩繁育基地建设项目</v>
          </cell>
        </row>
        <row r="282">
          <cell r="H282">
            <v>718720</v>
          </cell>
          <cell r="I282">
            <v>718720</v>
          </cell>
        </row>
        <row r="282">
          <cell r="AG282">
            <v>718720</v>
          </cell>
        </row>
        <row r="283">
          <cell r="E283" t="str">
            <v>拉如村花卉种植项目</v>
          </cell>
        </row>
        <row r="283">
          <cell r="H283">
            <v>5000000</v>
          </cell>
          <cell r="I283">
            <v>5000000</v>
          </cell>
        </row>
        <row r="283">
          <cell r="AG283">
            <v>5000000</v>
          </cell>
        </row>
        <row r="284">
          <cell r="E284" t="str">
            <v>工布江达镇种植温室大棚项目</v>
          </cell>
        </row>
        <row r="284">
          <cell r="H284">
            <v>14354900</v>
          </cell>
          <cell r="I284">
            <v>14354900</v>
          </cell>
        </row>
        <row r="284">
          <cell r="AG284">
            <v>14354900</v>
          </cell>
        </row>
        <row r="285">
          <cell r="E285" t="str">
            <v>新措旅游产业配套设施项目</v>
          </cell>
        </row>
        <row r="285">
          <cell r="H285">
            <v>600000</v>
          </cell>
          <cell r="I285">
            <v>600000</v>
          </cell>
        </row>
        <row r="285">
          <cell r="AG285">
            <v>600000</v>
          </cell>
        </row>
        <row r="286">
          <cell r="E286" t="str">
            <v>工布江达县错高村整体搬迁配套基础设施</v>
          </cell>
        </row>
        <row r="286">
          <cell r="H286">
            <v>24156200</v>
          </cell>
          <cell r="I286">
            <v>24156200</v>
          </cell>
        </row>
        <row r="286">
          <cell r="AG286">
            <v>24156200</v>
          </cell>
        </row>
        <row r="287">
          <cell r="E287" t="str">
            <v>江达乡米吉至贡仲村钢架桥项目</v>
          </cell>
        </row>
        <row r="287">
          <cell r="H287">
            <v>3000000</v>
          </cell>
          <cell r="I287">
            <v>3000000</v>
          </cell>
        </row>
        <row r="287">
          <cell r="AG287">
            <v>3000000</v>
          </cell>
        </row>
        <row r="288">
          <cell r="E288" t="str">
            <v>工布江达镇帕朗萨村饮水工程提升项目</v>
          </cell>
        </row>
        <row r="288">
          <cell r="H288">
            <v>850000</v>
          </cell>
          <cell r="I288">
            <v>850000</v>
          </cell>
        </row>
        <row r="288">
          <cell r="AG288">
            <v>850000</v>
          </cell>
        </row>
        <row r="289">
          <cell r="E289" t="str">
            <v>工布江达镇孜嘎村易地搬迁农田防汛设施和农田水利等基础设施建设项目</v>
          </cell>
        </row>
        <row r="289">
          <cell r="H289">
            <v>6000000</v>
          </cell>
          <cell r="I289">
            <v>6000000</v>
          </cell>
        </row>
        <row r="289">
          <cell r="AG289">
            <v>6000000</v>
          </cell>
        </row>
        <row r="290">
          <cell r="E290" t="str">
            <v>加兴乡西朗村饮水工程</v>
          </cell>
        </row>
        <row r="290">
          <cell r="H290">
            <v>1790000</v>
          </cell>
          <cell r="I290">
            <v>1790000</v>
          </cell>
        </row>
        <row r="290">
          <cell r="AG290">
            <v>1790000</v>
          </cell>
        </row>
        <row r="291">
          <cell r="E291" t="str">
            <v>三岩搬迁安置点道路连接线硬化工程项目</v>
          </cell>
        </row>
        <row r="291">
          <cell r="H291">
            <v>5500000</v>
          </cell>
          <cell r="I291">
            <v>5500000</v>
          </cell>
        </row>
        <row r="291">
          <cell r="AG291">
            <v>5500000</v>
          </cell>
        </row>
        <row r="292">
          <cell r="E292" t="str">
            <v>加兴乡雪朗村三岩搬迁安置点道路连接线硬化工程项目</v>
          </cell>
        </row>
        <row r="292">
          <cell r="H292">
            <v>6550000</v>
          </cell>
          <cell r="I292">
            <v>6550000</v>
          </cell>
        </row>
        <row r="292">
          <cell r="AG292">
            <v>6550000</v>
          </cell>
        </row>
        <row r="293">
          <cell r="E293" t="str">
            <v>工布江达县金达镇旁村农田灌溉设施建设项目</v>
          </cell>
        </row>
        <row r="293">
          <cell r="H293">
            <v>1800000</v>
          </cell>
          <cell r="I293">
            <v>1800000</v>
          </cell>
        </row>
        <row r="293">
          <cell r="AG293">
            <v>1800000</v>
          </cell>
        </row>
        <row r="294">
          <cell r="E294" t="str">
            <v>村容村貌提升及垃圾分离、无害化处理项目</v>
          </cell>
        </row>
        <row r="294">
          <cell r="H294">
            <v>3150000</v>
          </cell>
          <cell r="I294">
            <v>3150000</v>
          </cell>
        </row>
        <row r="294">
          <cell r="AG294">
            <v>3150000</v>
          </cell>
        </row>
        <row r="295">
          <cell r="E295" t="str">
            <v>村庄亮化项目</v>
          </cell>
        </row>
        <row r="295">
          <cell r="H295">
            <v>3630000</v>
          </cell>
          <cell r="I295">
            <v>3630000</v>
          </cell>
        </row>
        <row r="295">
          <cell r="AG295">
            <v>3630000</v>
          </cell>
        </row>
        <row r="296">
          <cell r="E296" t="str">
            <v>村内入户道路及村内主干道路硬化项目</v>
          </cell>
        </row>
        <row r="296">
          <cell r="H296">
            <v>3360000</v>
          </cell>
          <cell r="I296">
            <v>3360000</v>
          </cell>
        </row>
        <row r="296">
          <cell r="AG296">
            <v>3360000</v>
          </cell>
        </row>
        <row r="297">
          <cell r="E297" t="str">
            <v>垃圾处理场维修项目</v>
          </cell>
        </row>
        <row r="297">
          <cell r="H297">
            <v>120000</v>
          </cell>
          <cell r="I297">
            <v>120000</v>
          </cell>
        </row>
        <row r="297">
          <cell r="AG297">
            <v>120000</v>
          </cell>
        </row>
        <row r="298">
          <cell r="E298" t="str">
            <v>生态脱贫岗位人员补助</v>
          </cell>
        </row>
        <row r="298">
          <cell r="H298">
            <v>9291900</v>
          </cell>
          <cell r="I298">
            <v>9291900</v>
          </cell>
        </row>
        <row r="298">
          <cell r="AG298">
            <v>9291900</v>
          </cell>
        </row>
        <row r="299">
          <cell r="E299" t="str">
            <v>工布江达县建档立卡群众技能培训项目</v>
          </cell>
        </row>
        <row r="299">
          <cell r="H299">
            <v>1500000</v>
          </cell>
          <cell r="I299">
            <v>1500000</v>
          </cell>
        </row>
        <row r="299">
          <cell r="AG299">
            <v>1500000</v>
          </cell>
        </row>
        <row r="300">
          <cell r="E300" t="str">
            <v>工布江达县扶贫贷款贴息</v>
          </cell>
        </row>
        <row r="300">
          <cell r="H300">
            <v>10230400</v>
          </cell>
          <cell r="I300">
            <v>10230400</v>
          </cell>
        </row>
        <row r="300">
          <cell r="AG300">
            <v>10230400</v>
          </cell>
        </row>
        <row r="301">
          <cell r="E301" t="str">
            <v>乡村振兴示范引领试点村建设项目</v>
          </cell>
        </row>
        <row r="301">
          <cell r="H301">
            <v>10000000</v>
          </cell>
          <cell r="I301">
            <v>10000000</v>
          </cell>
        </row>
        <row r="301">
          <cell r="AG301">
            <v>10000000</v>
          </cell>
        </row>
        <row r="302">
          <cell r="E302" t="str">
            <v>工布江达县巴河镇牦牛经济杂交扩繁养殖基地建设项目</v>
          </cell>
        </row>
        <row r="302">
          <cell r="H302">
            <v>22505000</v>
          </cell>
          <cell r="I302">
            <v>22505000</v>
          </cell>
        </row>
        <row r="302">
          <cell r="AG302">
            <v>22505000</v>
          </cell>
        </row>
        <row r="303">
          <cell r="E303" t="str">
            <v>工布江达县藏猪养殖扩繁基地建设项目</v>
          </cell>
        </row>
        <row r="303">
          <cell r="H303">
            <v>29000000</v>
          </cell>
          <cell r="I303">
            <v>29000000</v>
          </cell>
        </row>
        <row r="303">
          <cell r="AG303">
            <v>29000000</v>
          </cell>
        </row>
        <row r="304">
          <cell r="E304" t="str">
            <v>巴河镇叮当村果林提升建设项目</v>
          </cell>
        </row>
        <row r="304">
          <cell r="H304">
            <v>9000000</v>
          </cell>
          <cell r="I304">
            <v>9000000</v>
          </cell>
        </row>
        <row r="304">
          <cell r="AG304">
            <v>9000000</v>
          </cell>
        </row>
        <row r="305">
          <cell r="E305" t="str">
            <v>工布江达藏猪地标产品精细加工基地</v>
          </cell>
        </row>
        <row r="305">
          <cell r="H305">
            <v>3300000</v>
          </cell>
          <cell r="I305">
            <v>3300000</v>
          </cell>
        </row>
        <row r="305">
          <cell r="AG305">
            <v>3300000</v>
          </cell>
        </row>
        <row r="306">
          <cell r="E306" t="str">
            <v>工布江达县金达镇朗色村整村提升改造项目</v>
          </cell>
        </row>
        <row r="306">
          <cell r="H306">
            <v>20600000</v>
          </cell>
          <cell r="I306">
            <v>20600000</v>
          </cell>
        </row>
        <row r="306">
          <cell r="AG306">
            <v>20600000</v>
          </cell>
        </row>
        <row r="307">
          <cell r="E307" t="str">
            <v>工布江达县巴河镇叮当村整村推进建设项目</v>
          </cell>
        </row>
        <row r="307">
          <cell r="H307">
            <v>22500000</v>
          </cell>
          <cell r="I307">
            <v>22500000</v>
          </cell>
        </row>
        <row r="307">
          <cell r="AG307">
            <v>22500000</v>
          </cell>
        </row>
        <row r="308">
          <cell r="E308" t="str">
            <v>工布江达县仲莎乡仲莎村整村提升改造项目</v>
          </cell>
        </row>
        <row r="308">
          <cell r="H308">
            <v>30600000</v>
          </cell>
          <cell r="I308">
            <v>30600000</v>
          </cell>
        </row>
        <row r="308">
          <cell r="AG308">
            <v>30600000</v>
          </cell>
        </row>
        <row r="309">
          <cell r="E309" t="str">
            <v>工布江达县朱拉乡扎热村整村提升改造项目</v>
          </cell>
        </row>
        <row r="309">
          <cell r="H309">
            <v>37878400</v>
          </cell>
          <cell r="I309">
            <v>37878400</v>
          </cell>
        </row>
        <row r="309">
          <cell r="AG309">
            <v>37878400</v>
          </cell>
        </row>
        <row r="310">
          <cell r="E310" t="str">
            <v>生态脱贫岗位人员补助</v>
          </cell>
        </row>
        <row r="310">
          <cell r="H310">
            <v>5295300</v>
          </cell>
          <cell r="I310">
            <v>5295300</v>
          </cell>
        </row>
        <row r="310">
          <cell r="AG310">
            <v>5295300</v>
          </cell>
        </row>
        <row r="311">
          <cell r="E311" t="str">
            <v>农牧民实用技能培训</v>
          </cell>
        </row>
        <row r="311">
          <cell r="H311">
            <v>500000</v>
          </cell>
          <cell r="I311">
            <v>500000</v>
          </cell>
        </row>
        <row r="311">
          <cell r="AG311">
            <v>500000</v>
          </cell>
        </row>
        <row r="312">
          <cell r="E312" t="str">
            <v>2021年扶贫贷款贴息资金</v>
          </cell>
        </row>
        <row r="312">
          <cell r="H312">
            <v>3763900</v>
          </cell>
          <cell r="I312">
            <v>3763900</v>
          </cell>
        </row>
        <row r="312">
          <cell r="AG312">
            <v>3763900</v>
          </cell>
        </row>
        <row r="313">
          <cell r="E313" t="str">
            <v>工布江达县错高乡麦措姆村整村基础设施建设项目</v>
          </cell>
        </row>
        <row r="313">
          <cell r="H313">
            <v>4000000</v>
          </cell>
          <cell r="I313">
            <v>4000000</v>
          </cell>
        </row>
        <row r="313">
          <cell r="AG313">
            <v>4000000</v>
          </cell>
        </row>
        <row r="314">
          <cell r="E314" t="str">
            <v>工布江达县仲莎乡林则村结岗自然村道路硬化工程</v>
          </cell>
        </row>
        <row r="314">
          <cell r="H314">
            <v>1900000</v>
          </cell>
          <cell r="I314">
            <v>1900000</v>
          </cell>
        </row>
        <row r="314">
          <cell r="AG314">
            <v>1900000</v>
          </cell>
        </row>
        <row r="315">
          <cell r="E315" t="str">
            <v>工布江达县藏猪养殖扩繁基地建设项目（二期）</v>
          </cell>
        </row>
        <row r="315">
          <cell r="H315">
            <v>29000000</v>
          </cell>
          <cell r="I315">
            <v>29000000</v>
          </cell>
        </row>
        <row r="315">
          <cell r="AG315">
            <v>29000000</v>
          </cell>
        </row>
        <row r="316">
          <cell r="E316" t="str">
            <v>工布江达县仔猪入户养殖项目</v>
          </cell>
        </row>
        <row r="316">
          <cell r="H316">
            <v>1000000</v>
          </cell>
          <cell r="I316">
            <v>1000000</v>
          </cell>
        </row>
        <row r="316">
          <cell r="AG316">
            <v>1000000</v>
          </cell>
        </row>
        <row r="317">
          <cell r="E317" t="str">
            <v>工布江达县高原冷水鱼养殖项目</v>
          </cell>
        </row>
        <row r="317">
          <cell r="H317">
            <v>2000000</v>
          </cell>
          <cell r="I317">
            <v>2000000</v>
          </cell>
        </row>
        <row r="317">
          <cell r="AG317">
            <v>2000000</v>
          </cell>
        </row>
        <row r="318">
          <cell r="E318" t="str">
            <v>工布江达县巴河镇牦牛经济杂交扩繁养殖基地建设项目</v>
          </cell>
        </row>
        <row r="318">
          <cell r="H318">
            <v>4495000</v>
          </cell>
          <cell r="I318">
            <v>4495000</v>
          </cell>
        </row>
        <row r="318">
          <cell r="AG318">
            <v>4495000</v>
          </cell>
        </row>
        <row r="319">
          <cell r="E319" t="str">
            <v>工布江达县牦牛经济杂交项目</v>
          </cell>
        </row>
        <row r="319">
          <cell r="H319">
            <v>630000</v>
          </cell>
          <cell r="I319">
            <v>630000</v>
          </cell>
        </row>
        <row r="319">
          <cell r="AG319">
            <v>630000</v>
          </cell>
        </row>
        <row r="320">
          <cell r="E320" t="str">
            <v>工布江达县金达镇加龙村牦牛寄养入户项目</v>
          </cell>
        </row>
        <row r="320">
          <cell r="H320">
            <v>1065000</v>
          </cell>
          <cell r="I320">
            <v>1065000</v>
          </cell>
        </row>
        <row r="320">
          <cell r="AG320">
            <v>1065000</v>
          </cell>
        </row>
        <row r="321">
          <cell r="E321" t="str">
            <v>工布江达县欧巴村精品民宿改造建设项目（一期）</v>
          </cell>
        </row>
        <row r="321">
          <cell r="H321">
            <v>8500000</v>
          </cell>
          <cell r="I321">
            <v>8500000</v>
          </cell>
        </row>
        <row r="321">
          <cell r="AG321">
            <v>8500000</v>
          </cell>
        </row>
        <row r="322">
          <cell r="E322" t="str">
            <v>工布江达县金达镇加龙村公路改建工程项目</v>
          </cell>
        </row>
        <row r="322">
          <cell r="H322">
            <v>7980000</v>
          </cell>
          <cell r="I322">
            <v>7980000</v>
          </cell>
        </row>
        <row r="322">
          <cell r="AG322">
            <v>7980000</v>
          </cell>
        </row>
        <row r="323">
          <cell r="E323" t="str">
            <v>工布江达县农村生活垃圾清运项目</v>
          </cell>
        </row>
        <row r="323">
          <cell r="H323">
            <v>1350000</v>
          </cell>
          <cell r="I323">
            <v>1350000</v>
          </cell>
        </row>
        <row r="323">
          <cell r="AG323">
            <v>1350000</v>
          </cell>
        </row>
        <row r="324">
          <cell r="E324" t="str">
            <v>工布江达县金达镇朗色村整村提升改造项目（二期）</v>
          </cell>
        </row>
        <row r="324">
          <cell r="H324">
            <v>3740000</v>
          </cell>
          <cell r="I324">
            <v>3740000</v>
          </cell>
        </row>
        <row r="324">
          <cell r="AG324">
            <v>3740000</v>
          </cell>
        </row>
        <row r="325">
          <cell r="E325" t="str">
            <v>工布江达县仲莎乡仲莎村整村提升改造项目（二期）</v>
          </cell>
        </row>
        <row r="325">
          <cell r="H325">
            <v>4000000</v>
          </cell>
          <cell r="I325">
            <v>4000000</v>
          </cell>
        </row>
        <row r="325">
          <cell r="AG325">
            <v>4000000</v>
          </cell>
        </row>
        <row r="326">
          <cell r="E326" t="str">
            <v>“百家基层党建示范点”奖补项目及示范村建设补助项目</v>
          </cell>
        </row>
        <row r="326">
          <cell r="H326">
            <v>1170000</v>
          </cell>
          <cell r="I326">
            <v>1170000</v>
          </cell>
        </row>
        <row r="326">
          <cell r="AG326">
            <v>1170000</v>
          </cell>
        </row>
        <row r="327">
          <cell r="E327" t="str">
            <v>朱拉乡三岩搬迁安置点路段换填方量建设项目</v>
          </cell>
        </row>
        <row r="327">
          <cell r="H327">
            <v>1601700</v>
          </cell>
          <cell r="I327">
            <v>1601700</v>
          </cell>
        </row>
        <row r="327">
          <cell r="AG327">
            <v>1601700</v>
          </cell>
        </row>
        <row r="328">
          <cell r="E328" t="str">
            <v>工布江达县欧巴村精品民宿改造建设项目</v>
          </cell>
        </row>
        <row r="328">
          <cell r="H328">
            <v>20308000</v>
          </cell>
          <cell r="I328">
            <v>20308000</v>
          </cell>
        </row>
        <row r="328">
          <cell r="AG328">
            <v>20308000</v>
          </cell>
        </row>
        <row r="329">
          <cell r="E329" t="str">
            <v>工布江达县巴河镇牦牛经济杂交第二期推广建设项目</v>
          </cell>
        </row>
        <row r="329">
          <cell r="H329">
            <v>20159300</v>
          </cell>
          <cell r="I329">
            <v>20159300</v>
          </cell>
        </row>
        <row r="329">
          <cell r="AG329">
            <v>20159300</v>
          </cell>
        </row>
        <row r="330">
          <cell r="E330" t="str">
            <v>工布江达县巴松措水上漂流旅游建设项目</v>
          </cell>
        </row>
        <row r="330">
          <cell r="H330">
            <v>6000000</v>
          </cell>
          <cell r="I330">
            <v>6000000</v>
          </cell>
        </row>
        <row r="330">
          <cell r="AG330">
            <v>6000000</v>
          </cell>
        </row>
        <row r="331">
          <cell r="E331" t="str">
            <v>工布江达县肉制品加工厂技术提升改造建设项目</v>
          </cell>
        </row>
        <row r="331">
          <cell r="H331">
            <v>15850500</v>
          </cell>
          <cell r="I331">
            <v>15850500</v>
          </cell>
        </row>
        <row r="331">
          <cell r="AG331">
            <v>15850500</v>
          </cell>
        </row>
        <row r="332">
          <cell r="E332" t="str">
            <v>工布江达县仔猪入户养殖项目</v>
          </cell>
        </row>
        <row r="332">
          <cell r="H332">
            <v>5000000</v>
          </cell>
          <cell r="I332">
            <v>5000000</v>
          </cell>
        </row>
        <row r="332">
          <cell r="AG332">
            <v>5000000</v>
          </cell>
        </row>
        <row r="333">
          <cell r="E333" t="str">
            <v>工布江达县牦牛经济杂交及育肥项目</v>
          </cell>
        </row>
        <row r="333">
          <cell r="H333">
            <v>5000000</v>
          </cell>
          <cell r="I333">
            <v>5000000</v>
          </cell>
        </row>
        <row r="333">
          <cell r="AG333">
            <v>5000000</v>
          </cell>
        </row>
        <row r="334">
          <cell r="E334" t="str">
            <v>工布江达县江达乡太昭村巩固提升建设项目</v>
          </cell>
        </row>
        <row r="334">
          <cell r="H334">
            <v>12500500</v>
          </cell>
          <cell r="I334">
            <v>12500500</v>
          </cell>
        </row>
        <row r="334">
          <cell r="AG334">
            <v>12500500</v>
          </cell>
        </row>
        <row r="335">
          <cell r="E335" t="str">
            <v>工布江达县巴河镇秀巴村巩固提升建设项目</v>
          </cell>
        </row>
        <row r="335">
          <cell r="H335">
            <v>999500</v>
          </cell>
          <cell r="I335">
            <v>999500</v>
          </cell>
        </row>
        <row r="335">
          <cell r="AG335">
            <v>999500</v>
          </cell>
        </row>
        <row r="336">
          <cell r="E336" t="str">
            <v>工布江达县巴河镇叮当村整村提升改造项目（二期）</v>
          </cell>
        </row>
        <row r="336">
          <cell r="H336">
            <v>1473700</v>
          </cell>
          <cell r="I336">
            <v>1473700</v>
          </cell>
        </row>
        <row r="336">
          <cell r="AG336">
            <v>1473700</v>
          </cell>
        </row>
        <row r="337">
          <cell r="E337" t="str">
            <v>工布江达县江达乡吾路岗村水源维修项目</v>
          </cell>
        </row>
        <row r="337">
          <cell r="H337">
            <v>1176900</v>
          </cell>
          <cell r="I337">
            <v>1176900</v>
          </cell>
        </row>
        <row r="337">
          <cell r="AG337">
            <v>1176900</v>
          </cell>
        </row>
        <row r="338">
          <cell r="E338" t="str">
            <v>工布江达县巴河镇朗色村人居环境提升改造项目</v>
          </cell>
        </row>
        <row r="338">
          <cell r="H338">
            <v>2996100</v>
          </cell>
          <cell r="I338">
            <v>2996100</v>
          </cell>
        </row>
        <row r="338">
          <cell r="AG338">
            <v>2996100</v>
          </cell>
        </row>
        <row r="339">
          <cell r="E339" t="str">
            <v>工布江达县加兴乡加色村桥梁建设项</v>
          </cell>
        </row>
        <row r="339">
          <cell r="H339">
            <v>3620000</v>
          </cell>
          <cell r="I339">
            <v>3620000</v>
          </cell>
        </row>
        <row r="339">
          <cell r="AG339">
            <v>3620000</v>
          </cell>
        </row>
        <row r="340">
          <cell r="E340" t="str">
            <v>工布江达县金达镇雪村村庄道路硬化工程项目</v>
          </cell>
        </row>
        <row r="340">
          <cell r="H340">
            <v>1490000</v>
          </cell>
          <cell r="I340">
            <v>1490000</v>
          </cell>
        </row>
        <row r="340">
          <cell r="AG340">
            <v>1490000</v>
          </cell>
        </row>
        <row r="341">
          <cell r="E341" t="str">
            <v>工布江达县仲莎乡仲莎行政村农田灌溉提升工程</v>
          </cell>
        </row>
        <row r="341">
          <cell r="H341">
            <v>1770000</v>
          </cell>
          <cell r="I341">
            <v>1770000</v>
          </cell>
        </row>
        <row r="341">
          <cell r="AG341">
            <v>1770000</v>
          </cell>
        </row>
        <row r="342">
          <cell r="E342" t="str">
            <v>工布江达县朱拉乡波村村庄道路硬化项目</v>
          </cell>
        </row>
        <row r="342">
          <cell r="H342">
            <v>3570000</v>
          </cell>
          <cell r="I342">
            <v>3570000</v>
          </cell>
        </row>
        <row r="342">
          <cell r="AG342">
            <v>3570000</v>
          </cell>
        </row>
        <row r="343">
          <cell r="E343" t="str">
            <v>工布江达县朱拉乡嘎当村美丽宜居建设项目</v>
          </cell>
        </row>
        <row r="343">
          <cell r="H343">
            <v>8896800</v>
          </cell>
          <cell r="I343">
            <v>8896800</v>
          </cell>
        </row>
        <row r="343">
          <cell r="AG343">
            <v>8896800</v>
          </cell>
        </row>
        <row r="344">
          <cell r="E344" t="str">
            <v>工布江达县巴河镇堆果村美丽宜居建设项目</v>
          </cell>
        </row>
        <row r="344">
          <cell r="H344">
            <v>14200000</v>
          </cell>
          <cell r="I344">
            <v>14200000</v>
          </cell>
        </row>
        <row r="344">
          <cell r="AG344">
            <v>14200000</v>
          </cell>
        </row>
        <row r="345">
          <cell r="E345" t="str">
            <v>工布江达县工布江达镇孜嘎村美丽宜居建设项目</v>
          </cell>
        </row>
        <row r="345">
          <cell r="H345">
            <v>5436100</v>
          </cell>
          <cell r="I345">
            <v>5436100</v>
          </cell>
        </row>
        <row r="345">
          <cell r="AG345">
            <v>5436100</v>
          </cell>
        </row>
        <row r="346">
          <cell r="E346" t="str">
            <v>工布江达县加兴乡雪朗村美丽宜居建设项目</v>
          </cell>
        </row>
        <row r="346">
          <cell r="H346">
            <v>8727100</v>
          </cell>
          <cell r="I346">
            <v>8727100</v>
          </cell>
        </row>
        <row r="346">
          <cell r="AG346">
            <v>8727100</v>
          </cell>
        </row>
        <row r="347">
          <cell r="E347" t="str">
            <v>工布江达县金达镇加龙村美丽宜居建设项目</v>
          </cell>
        </row>
        <row r="347">
          <cell r="H347">
            <v>19995600</v>
          </cell>
          <cell r="I347">
            <v>19995600</v>
          </cell>
        </row>
        <row r="347">
          <cell r="AG347">
            <v>19995600</v>
          </cell>
        </row>
        <row r="348">
          <cell r="E348" t="str">
            <v>工布江达县金达镇强洛村美丽宜居建设项目</v>
          </cell>
        </row>
        <row r="348">
          <cell r="H348">
            <v>25274000</v>
          </cell>
          <cell r="I348">
            <v>25274000</v>
          </cell>
        </row>
        <row r="348">
          <cell r="AG348">
            <v>25274000</v>
          </cell>
        </row>
        <row r="349">
          <cell r="E349" t="str">
            <v>工布江达县娘蒲乡拉如村美丽宜居建设项目</v>
          </cell>
        </row>
        <row r="349">
          <cell r="H349">
            <v>28391500</v>
          </cell>
          <cell r="I349">
            <v>27287500</v>
          </cell>
        </row>
        <row r="349">
          <cell r="AF349">
            <v>1104000</v>
          </cell>
          <cell r="AG349">
            <v>28391500</v>
          </cell>
        </row>
        <row r="350">
          <cell r="E350" t="str">
            <v>工布江达县朱拉乡坝村美丽宜居建设项目</v>
          </cell>
        </row>
        <row r="350">
          <cell r="H350">
            <v>3783100</v>
          </cell>
          <cell r="I350">
            <v>3783100</v>
          </cell>
        </row>
        <row r="350">
          <cell r="AG350">
            <v>3783100</v>
          </cell>
        </row>
        <row r="351">
          <cell r="E351" t="str">
            <v>工布江达县巴河镇拉如村美丽宜居建设项目</v>
          </cell>
        </row>
        <row r="351">
          <cell r="H351">
            <v>8914600</v>
          </cell>
          <cell r="I351">
            <v>8914600</v>
          </cell>
        </row>
        <row r="351">
          <cell r="AG351">
            <v>8914600</v>
          </cell>
        </row>
        <row r="352">
          <cell r="E352" t="str">
            <v>工布江达县金达镇旁村美丽宜居建设项目</v>
          </cell>
        </row>
        <row r="352">
          <cell r="H352">
            <v>11230700</v>
          </cell>
          <cell r="I352">
            <v>11230700</v>
          </cell>
        </row>
        <row r="352">
          <cell r="AG352">
            <v>11230700</v>
          </cell>
        </row>
        <row r="353">
          <cell r="E353" t="str">
            <v>工布江达县金达镇新生村美丽宜居建设项目</v>
          </cell>
        </row>
        <row r="353">
          <cell r="H353">
            <v>9657300</v>
          </cell>
          <cell r="I353">
            <v>9657300</v>
          </cell>
        </row>
        <row r="353">
          <cell r="AG353">
            <v>9657300</v>
          </cell>
        </row>
        <row r="354">
          <cell r="E354" t="str">
            <v>工布江达县娘蒲乡吴朗村美丽宜居建设项目</v>
          </cell>
        </row>
        <row r="354">
          <cell r="H354">
            <v>23923600</v>
          </cell>
          <cell r="I354">
            <v>22713600</v>
          </cell>
        </row>
        <row r="354">
          <cell r="AF354">
            <v>1210000</v>
          </cell>
          <cell r="AG354">
            <v>23923600</v>
          </cell>
        </row>
        <row r="355">
          <cell r="E355" t="str">
            <v>工布江达县加兴乡罗马林村美丽宜居建设项目</v>
          </cell>
        </row>
        <row r="355">
          <cell r="H355">
            <v>8867400</v>
          </cell>
          <cell r="I355">
            <v>8867400</v>
          </cell>
        </row>
        <row r="355">
          <cell r="AG355">
            <v>8867400</v>
          </cell>
        </row>
        <row r="356">
          <cell r="E356" t="str">
            <v>工布江达县巴河镇孜木宗村美丽宜居建设项目</v>
          </cell>
        </row>
        <row r="356">
          <cell r="H356">
            <v>10999800</v>
          </cell>
          <cell r="I356">
            <v>10999800</v>
          </cell>
        </row>
        <row r="356">
          <cell r="AG356">
            <v>10999800</v>
          </cell>
        </row>
        <row r="357">
          <cell r="E357" t="str">
            <v>工布江达县扶贫贷款贴息</v>
          </cell>
        </row>
        <row r="357">
          <cell r="H357">
            <v>2253800</v>
          </cell>
          <cell r="I357">
            <v>2253800</v>
          </cell>
        </row>
        <row r="357">
          <cell r="AG357">
            <v>2253800</v>
          </cell>
        </row>
        <row r="358">
          <cell r="E358" t="str">
            <v>农牧民实用技能培训</v>
          </cell>
        </row>
        <row r="358">
          <cell r="H358">
            <v>292500</v>
          </cell>
          <cell r="I358">
            <v>292500</v>
          </cell>
        </row>
        <row r="358">
          <cell r="AG358">
            <v>292500</v>
          </cell>
        </row>
        <row r="359">
          <cell r="E359" t="str">
            <v>工布江达县乡村振兴村庄规划编制</v>
          </cell>
        </row>
        <row r="359">
          <cell r="H359">
            <v>8280000</v>
          </cell>
          <cell r="I359">
            <v>6600000</v>
          </cell>
        </row>
        <row r="359">
          <cell r="AF359">
            <v>1680000</v>
          </cell>
          <cell r="AG359">
            <v>8280000</v>
          </cell>
        </row>
        <row r="360">
          <cell r="E360" t="str">
            <v>工布江达县牦牛经济杂交及育肥项目</v>
          </cell>
        </row>
        <row r="360">
          <cell r="H360">
            <v>11795700</v>
          </cell>
          <cell r="I360">
            <v>11795700</v>
          </cell>
        </row>
        <row r="360">
          <cell r="AG360">
            <v>11795700</v>
          </cell>
        </row>
        <row r="361">
          <cell r="E361" t="str">
            <v>工布江达县村庄人畜分离建设项目</v>
          </cell>
        </row>
        <row r="361">
          <cell r="H361">
            <v>50560000</v>
          </cell>
          <cell r="I361">
            <v>50560000</v>
          </cell>
        </row>
        <row r="361">
          <cell r="AG361">
            <v>50560000</v>
          </cell>
        </row>
        <row r="362">
          <cell r="E362" t="str">
            <v>巴河镇孜木宗村农田灌溉渠提升项目</v>
          </cell>
        </row>
        <row r="362">
          <cell r="H362">
            <v>2770000</v>
          </cell>
          <cell r="I362">
            <v>2770000</v>
          </cell>
        </row>
        <row r="362">
          <cell r="AG362">
            <v>2770000</v>
          </cell>
        </row>
        <row r="363">
          <cell r="E363" t="str">
            <v>工布江达县2022年-2023年度农牧民新风貌行动奖补资金项目</v>
          </cell>
        </row>
        <row r="363">
          <cell r="H363">
            <v>2900000</v>
          </cell>
          <cell r="I363">
            <v>2900000</v>
          </cell>
        </row>
        <row r="363">
          <cell r="AG363">
            <v>2900000</v>
          </cell>
        </row>
        <row r="364">
          <cell r="E364" t="str">
            <v>工布江达县农村生活垃圾清运项目</v>
          </cell>
        </row>
        <row r="364">
          <cell r="H364">
            <v>1350000</v>
          </cell>
          <cell r="I364">
            <v>1350000</v>
          </cell>
        </row>
        <row r="364">
          <cell r="AG364">
            <v>1350000</v>
          </cell>
        </row>
        <row r="365">
          <cell r="E365" t="str">
            <v>生态脱贫岗位人员补助</v>
          </cell>
        </row>
        <row r="365">
          <cell r="H365">
            <v>829500</v>
          </cell>
          <cell r="I365">
            <v>829500</v>
          </cell>
        </row>
        <row r="365">
          <cell r="AG365">
            <v>829500</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58"/>
  <sheetViews>
    <sheetView tabSelected="1" view="pageBreakPreview" zoomScale="80" zoomScaleNormal="70" workbookViewId="0">
      <pane xSplit="7" ySplit="3" topLeftCell="H4" activePane="bottomRight" state="frozen"/>
      <selection/>
      <selection pane="topRight"/>
      <selection pane="bottomLeft"/>
      <selection pane="bottomRight" activeCell="G8" sqref="G8"/>
    </sheetView>
  </sheetViews>
  <sheetFormatPr defaultColWidth="8.89166666666667" defaultRowHeight="13.5"/>
  <cols>
    <col min="1" max="1" width="8.89166666666667" style="223"/>
    <col min="2" max="2" width="9.10833333333333" style="224" customWidth="1"/>
    <col min="3" max="3" width="11.35" style="224" customWidth="1"/>
    <col min="4" max="4" width="11.35" style="224" hidden="1" customWidth="1"/>
    <col min="5" max="5" width="22.2333333333333" style="225" customWidth="1"/>
    <col min="6" max="6" width="21.4166666666667" style="225" customWidth="1"/>
    <col min="7" max="7" width="66.1833333333333" style="226" customWidth="1"/>
    <col min="8" max="9" width="11.8916666666667" style="224" customWidth="1"/>
    <col min="10" max="10" width="9.66666666666667" style="224" customWidth="1"/>
    <col min="11" max="11" width="9.23333333333333" style="224" customWidth="1"/>
    <col min="12" max="12" width="26.2666666666667" style="224" customWidth="1"/>
    <col min="13" max="13" width="24.7" style="224" customWidth="1"/>
    <col min="14" max="14" width="23.8083333333333" style="224" customWidth="1"/>
    <col min="15" max="15" width="23.0083333333333" style="224" customWidth="1"/>
    <col min="16" max="16" width="23.1916666666667" style="224" customWidth="1"/>
    <col min="17" max="17" width="12.0833333333333" style="224" customWidth="1"/>
    <col min="18" max="18" width="14.7333333333333" style="227" customWidth="1"/>
    <col min="19" max="16384" width="8.89166666666667" style="223"/>
  </cols>
  <sheetData>
    <row r="1" s="223" customFormat="1" ht="64" customHeight="1" spans="1:18">
      <c r="B1" s="228" t="s">
        <v>0</v>
      </c>
      <c r="C1" s="229"/>
      <c r="D1" s="229"/>
      <c r="E1" s="228"/>
      <c r="F1" s="230"/>
      <c r="G1" s="228"/>
      <c r="H1" s="228"/>
      <c r="I1" s="228"/>
      <c r="J1" s="228"/>
      <c r="K1" s="228"/>
      <c r="L1" s="228"/>
      <c r="M1" s="228"/>
      <c r="N1" s="228"/>
      <c r="O1" s="228"/>
      <c r="P1" s="228"/>
      <c r="Q1" s="228"/>
      <c r="R1" s="227"/>
    </row>
    <row r="2" ht="25" customHeight="1" spans="1:18">
      <c r="A2" s="231" t="s">
        <v>1</v>
      </c>
      <c r="B2" s="231" t="s">
        <v>2</v>
      </c>
      <c r="C2" s="232" t="s">
        <v>3</v>
      </c>
      <c r="D2" s="232"/>
      <c r="E2" s="231" t="s">
        <v>4</v>
      </c>
      <c r="F2" s="231" t="s">
        <v>5</v>
      </c>
      <c r="G2" s="231" t="s">
        <v>6</v>
      </c>
      <c r="H2" s="233" t="s">
        <v>7</v>
      </c>
      <c r="I2" s="233"/>
      <c r="J2" s="233"/>
      <c r="K2" s="231" t="s">
        <v>8</v>
      </c>
      <c r="L2" s="231" t="s">
        <v>9</v>
      </c>
      <c r="M2" s="231" t="s">
        <v>10</v>
      </c>
      <c r="N2" s="231" t="s">
        <v>11</v>
      </c>
      <c r="O2" s="233" t="s">
        <v>12</v>
      </c>
      <c r="P2" s="233" t="s">
        <v>13</v>
      </c>
      <c r="Q2" s="231" t="s">
        <v>14</v>
      </c>
      <c r="R2" s="234" t="s">
        <v>15</v>
      </c>
    </row>
    <row r="3" ht="51" customHeight="1" spans="1:18">
      <c r="A3" s="231"/>
      <c r="B3" s="231"/>
      <c r="C3" s="232"/>
      <c r="D3" s="232"/>
      <c r="E3" s="231"/>
      <c r="F3" s="231"/>
      <c r="G3" s="231"/>
      <c r="H3" s="231" t="s">
        <v>16</v>
      </c>
      <c r="I3" s="233" t="s">
        <v>17</v>
      </c>
      <c r="J3" s="233" t="s">
        <v>18</v>
      </c>
      <c r="K3" s="231"/>
      <c r="L3" s="231"/>
      <c r="M3" s="231"/>
      <c r="N3" s="231"/>
      <c r="O3" s="231"/>
      <c r="P3" s="231"/>
      <c r="Q3" s="231"/>
      <c r="R3" s="234"/>
    </row>
    <row r="4" s="223" customFormat="1" ht="51" customHeight="1" spans="1:18">
      <c r="A4" s="235">
        <v>1</v>
      </c>
      <c r="B4" s="236">
        <v>2013</v>
      </c>
      <c r="C4" s="232" t="s">
        <v>19</v>
      </c>
      <c r="D4" s="232"/>
      <c r="E4" s="237" t="s">
        <v>20</v>
      </c>
      <c r="F4" s="232" t="s">
        <v>21</v>
      </c>
      <c r="G4" s="232" t="s">
        <v>22</v>
      </c>
      <c r="H4" s="232">
        <f t="shared" ref="H4:H32" si="0">I4+J4</f>
        <v>90</v>
      </c>
      <c r="I4" s="238">
        <v>90</v>
      </c>
      <c r="J4" s="238">
        <v>0</v>
      </c>
      <c r="K4" s="232" t="s">
        <v>23</v>
      </c>
      <c r="L4" s="232" t="s">
        <v>24</v>
      </c>
      <c r="M4" s="232" t="s">
        <v>24</v>
      </c>
      <c r="N4" s="232" t="s">
        <v>24</v>
      </c>
      <c r="O4" s="232" t="s">
        <v>24</v>
      </c>
      <c r="P4" s="232" t="s">
        <v>25</v>
      </c>
      <c r="Q4" s="234" t="s">
        <v>26</v>
      </c>
      <c r="R4" s="239"/>
    </row>
    <row r="5" s="223" customFormat="1" ht="51" customHeight="1" spans="1:18">
      <c r="A5" s="235">
        <v>2</v>
      </c>
      <c r="B5" s="236">
        <v>2013</v>
      </c>
      <c r="C5" s="232" t="s">
        <v>19</v>
      </c>
      <c r="D5" s="232"/>
      <c r="E5" s="237" t="s">
        <v>27</v>
      </c>
      <c r="F5" s="232" t="s">
        <v>28</v>
      </c>
      <c r="G5" s="232" t="s">
        <v>29</v>
      </c>
      <c r="H5" s="232">
        <f t="shared" si="0"/>
        <v>80</v>
      </c>
      <c r="I5" s="238">
        <v>80</v>
      </c>
      <c r="J5" s="238">
        <v>0</v>
      </c>
      <c r="K5" s="232" t="s">
        <v>30</v>
      </c>
      <c r="L5" s="232" t="s">
        <v>31</v>
      </c>
      <c r="M5" s="232" t="s">
        <v>31</v>
      </c>
      <c r="N5" s="232" t="s">
        <v>31</v>
      </c>
      <c r="O5" s="232" t="s">
        <v>31</v>
      </c>
      <c r="P5" s="232" t="s">
        <v>32</v>
      </c>
      <c r="Q5" s="234" t="s">
        <v>33</v>
      </c>
      <c r="R5" s="240"/>
    </row>
    <row r="6" s="223" customFormat="1" ht="51" customHeight="1" spans="1:18">
      <c r="A6" s="235">
        <v>3</v>
      </c>
      <c r="B6" s="236">
        <v>2013</v>
      </c>
      <c r="C6" s="232" t="s">
        <v>19</v>
      </c>
      <c r="D6" s="232"/>
      <c r="E6" s="234" t="s">
        <v>34</v>
      </c>
      <c r="F6" s="232" t="s">
        <v>35</v>
      </c>
      <c r="G6" s="232" t="s">
        <v>29</v>
      </c>
      <c r="H6" s="232">
        <f t="shared" si="0"/>
        <v>80</v>
      </c>
      <c r="I6" s="238">
        <v>80</v>
      </c>
      <c r="J6" s="238">
        <v>0</v>
      </c>
      <c r="K6" s="232" t="s">
        <v>23</v>
      </c>
      <c r="L6" s="232" t="s">
        <v>36</v>
      </c>
      <c r="M6" s="232" t="s">
        <v>37</v>
      </c>
      <c r="N6" s="232" t="s">
        <v>36</v>
      </c>
      <c r="O6" s="232" t="s">
        <v>36</v>
      </c>
      <c r="P6" s="232" t="s">
        <v>32</v>
      </c>
      <c r="Q6" s="234" t="s">
        <v>38</v>
      </c>
      <c r="R6" s="239"/>
    </row>
    <row r="7" s="223" customFormat="1" ht="51" customHeight="1" spans="1:18">
      <c r="A7" s="235">
        <v>4</v>
      </c>
      <c r="B7" s="236">
        <v>2013</v>
      </c>
      <c r="C7" s="232" t="s">
        <v>19</v>
      </c>
      <c r="D7" s="232"/>
      <c r="E7" s="237" t="s">
        <v>39</v>
      </c>
      <c r="F7" s="232" t="s">
        <v>40</v>
      </c>
      <c r="G7" s="232" t="s">
        <v>41</v>
      </c>
      <c r="H7" s="232">
        <f t="shared" si="0"/>
        <v>22</v>
      </c>
      <c r="I7" s="238">
        <v>22</v>
      </c>
      <c r="J7" s="238">
        <v>0</v>
      </c>
      <c r="K7" s="232" t="s">
        <v>23</v>
      </c>
      <c r="L7" s="232" t="s">
        <v>42</v>
      </c>
      <c r="M7" s="232" t="s">
        <v>42</v>
      </c>
      <c r="N7" s="232" t="s">
        <v>42</v>
      </c>
      <c r="O7" s="232" t="s">
        <v>42</v>
      </c>
      <c r="P7" s="232" t="s">
        <v>32</v>
      </c>
      <c r="Q7" s="234" t="s">
        <v>38</v>
      </c>
      <c r="R7" s="239" t="s">
        <v>43</v>
      </c>
    </row>
    <row r="8" s="223" customFormat="1" ht="51" customHeight="1" spans="1:18">
      <c r="A8" s="235">
        <v>5</v>
      </c>
      <c r="B8" s="236">
        <v>2013</v>
      </c>
      <c r="C8" s="232" t="s">
        <v>19</v>
      </c>
      <c r="D8" s="232"/>
      <c r="E8" s="237" t="s">
        <v>44</v>
      </c>
      <c r="F8" s="232" t="s">
        <v>45</v>
      </c>
      <c r="G8" s="232" t="s">
        <v>46</v>
      </c>
      <c r="H8" s="232">
        <f t="shared" si="0"/>
        <v>67</v>
      </c>
      <c r="I8" s="238">
        <v>67</v>
      </c>
      <c r="J8" s="238">
        <v>0</v>
      </c>
      <c r="K8" s="232" t="s">
        <v>47</v>
      </c>
      <c r="L8" s="232" t="s">
        <v>48</v>
      </c>
      <c r="M8" s="232" t="s">
        <v>48</v>
      </c>
      <c r="N8" s="232" t="s">
        <v>48</v>
      </c>
      <c r="O8" s="232" t="s">
        <v>48</v>
      </c>
      <c r="P8" s="232"/>
      <c r="Q8" s="234" t="s">
        <v>33</v>
      </c>
      <c r="R8" s="240"/>
    </row>
    <row r="9" s="223" customFormat="1" ht="51" customHeight="1" spans="1:18">
      <c r="A9" s="235">
        <v>6</v>
      </c>
      <c r="B9" s="236">
        <v>2013</v>
      </c>
      <c r="C9" s="232" t="s">
        <v>19</v>
      </c>
      <c r="D9" s="232"/>
      <c r="E9" s="234" t="s">
        <v>49</v>
      </c>
      <c r="F9" s="232" t="s">
        <v>50</v>
      </c>
      <c r="G9" s="232" t="s">
        <v>51</v>
      </c>
      <c r="H9" s="232">
        <f t="shared" si="0"/>
        <v>14</v>
      </c>
      <c r="I9" s="238">
        <v>14</v>
      </c>
      <c r="J9" s="238">
        <v>0</v>
      </c>
      <c r="K9" s="232" t="s">
        <v>23</v>
      </c>
      <c r="L9" s="241" t="s">
        <v>52</v>
      </c>
      <c r="M9" s="232" t="s">
        <v>52</v>
      </c>
      <c r="N9" s="232" t="s">
        <v>52</v>
      </c>
      <c r="O9" s="232" t="s">
        <v>52</v>
      </c>
      <c r="P9" s="232" t="s">
        <v>53</v>
      </c>
      <c r="Q9" s="234" t="s">
        <v>38</v>
      </c>
      <c r="R9" s="239" t="s">
        <v>54</v>
      </c>
    </row>
    <row r="10" s="223" customFormat="1" ht="51" customHeight="1" spans="1:18">
      <c r="A10" s="235">
        <v>7</v>
      </c>
      <c r="B10" s="236">
        <v>2013</v>
      </c>
      <c r="C10" s="232" t="s">
        <v>19</v>
      </c>
      <c r="D10" s="232"/>
      <c r="E10" s="234" t="s">
        <v>55</v>
      </c>
      <c r="F10" s="232" t="s">
        <v>56</v>
      </c>
      <c r="G10" s="232" t="s">
        <v>57</v>
      </c>
      <c r="H10" s="232">
        <f t="shared" si="0"/>
        <v>18</v>
      </c>
      <c r="I10" s="238">
        <v>18</v>
      </c>
      <c r="J10" s="238">
        <v>0</v>
      </c>
      <c r="K10" s="232" t="s">
        <v>47</v>
      </c>
      <c r="L10" s="232" t="s">
        <v>58</v>
      </c>
      <c r="M10" s="232" t="s">
        <v>58</v>
      </c>
      <c r="N10" s="232" t="s">
        <v>58</v>
      </c>
      <c r="O10" s="232" t="s">
        <v>58</v>
      </c>
      <c r="P10" s="232"/>
      <c r="Q10" s="234" t="s">
        <v>33</v>
      </c>
      <c r="R10" s="240"/>
    </row>
    <row r="11" s="223" customFormat="1" ht="51" customHeight="1" spans="1:18">
      <c r="A11" s="235">
        <v>8</v>
      </c>
      <c r="B11" s="236">
        <v>2013</v>
      </c>
      <c r="C11" s="232" t="s">
        <v>19</v>
      </c>
      <c r="D11" s="232"/>
      <c r="E11" s="234" t="s">
        <v>59</v>
      </c>
      <c r="F11" s="232" t="s">
        <v>60</v>
      </c>
      <c r="G11" s="232" t="s">
        <v>61</v>
      </c>
      <c r="H11" s="232">
        <f t="shared" si="0"/>
        <v>40</v>
      </c>
      <c r="I11" s="238">
        <v>40</v>
      </c>
      <c r="J11" s="238">
        <v>0</v>
      </c>
      <c r="K11" s="232" t="s">
        <v>47</v>
      </c>
      <c r="L11" s="232" t="s">
        <v>62</v>
      </c>
      <c r="M11" s="232" t="s">
        <v>62</v>
      </c>
      <c r="N11" s="232" t="s">
        <v>62</v>
      </c>
      <c r="O11" s="232" t="s">
        <v>62</v>
      </c>
      <c r="P11" s="232"/>
      <c r="Q11" s="234" t="s">
        <v>33</v>
      </c>
      <c r="R11" s="240"/>
    </row>
    <row r="12" s="223" customFormat="1" ht="54" spans="1:18">
      <c r="A12" s="235">
        <v>9</v>
      </c>
      <c r="B12" s="236">
        <v>2013</v>
      </c>
      <c r="C12" s="232" t="s">
        <v>19</v>
      </c>
      <c r="D12" s="232"/>
      <c r="E12" s="237" t="s">
        <v>63</v>
      </c>
      <c r="F12" s="232" t="s">
        <v>64</v>
      </c>
      <c r="G12" s="232" t="s">
        <v>65</v>
      </c>
      <c r="H12" s="232">
        <f t="shared" si="0"/>
        <v>50</v>
      </c>
      <c r="I12" s="238">
        <v>50</v>
      </c>
      <c r="J12" s="238">
        <v>0</v>
      </c>
      <c r="K12" s="232" t="s">
        <v>23</v>
      </c>
      <c r="L12" s="232" t="s">
        <v>66</v>
      </c>
      <c r="M12" s="232" t="s">
        <v>67</v>
      </c>
      <c r="N12" s="232" t="s">
        <v>66</v>
      </c>
      <c r="O12" s="232" t="s">
        <v>66</v>
      </c>
      <c r="P12" s="232" t="s">
        <v>53</v>
      </c>
      <c r="Q12" s="234" t="s">
        <v>26</v>
      </c>
      <c r="R12" s="239"/>
    </row>
    <row r="13" s="223" customFormat="1" ht="54" spans="1:18">
      <c r="A13" s="235">
        <v>10</v>
      </c>
      <c r="B13" s="236">
        <v>2013</v>
      </c>
      <c r="C13" s="232" t="s">
        <v>19</v>
      </c>
      <c r="D13" s="232"/>
      <c r="E13" s="234" t="s">
        <v>68</v>
      </c>
      <c r="F13" s="232" t="s">
        <v>69</v>
      </c>
      <c r="G13" s="232" t="s">
        <v>70</v>
      </c>
      <c r="H13" s="232">
        <f t="shared" si="0"/>
        <v>76</v>
      </c>
      <c r="I13" s="238">
        <v>76</v>
      </c>
      <c r="J13" s="238">
        <v>0</v>
      </c>
      <c r="K13" s="232" t="s">
        <v>47</v>
      </c>
      <c r="L13" s="232" t="s">
        <v>71</v>
      </c>
      <c r="M13" s="232" t="s">
        <v>71</v>
      </c>
      <c r="N13" s="232" t="s">
        <v>71</v>
      </c>
      <c r="O13" s="232" t="s">
        <v>71</v>
      </c>
      <c r="P13" s="232"/>
      <c r="Q13" s="234" t="s">
        <v>33</v>
      </c>
      <c r="R13" s="240"/>
    </row>
    <row r="14" s="223" customFormat="1" ht="51" customHeight="1" spans="1:18">
      <c r="A14" s="235">
        <v>11</v>
      </c>
      <c r="B14" s="236">
        <v>2013</v>
      </c>
      <c r="C14" s="232" t="s">
        <v>19</v>
      </c>
      <c r="D14" s="232"/>
      <c r="E14" s="234" t="s">
        <v>72</v>
      </c>
      <c r="F14" s="232" t="s">
        <v>73</v>
      </c>
      <c r="G14" s="232" t="s">
        <v>74</v>
      </c>
      <c r="H14" s="232">
        <f t="shared" si="0"/>
        <v>18</v>
      </c>
      <c r="I14" s="238">
        <v>18</v>
      </c>
      <c r="J14" s="238">
        <v>0</v>
      </c>
      <c r="K14" s="232" t="s">
        <v>47</v>
      </c>
      <c r="L14" s="232" t="s">
        <v>75</v>
      </c>
      <c r="M14" s="232" t="s">
        <v>75</v>
      </c>
      <c r="N14" s="232" t="s">
        <v>75</v>
      </c>
      <c r="O14" s="232" t="s">
        <v>75</v>
      </c>
      <c r="P14" s="232"/>
      <c r="Q14" s="234" t="s">
        <v>33</v>
      </c>
      <c r="R14" s="240"/>
    </row>
    <row r="15" s="223" customFormat="1" ht="51" customHeight="1" spans="1:18">
      <c r="A15" s="235">
        <v>12</v>
      </c>
      <c r="B15" s="236">
        <v>2013</v>
      </c>
      <c r="C15" s="232" t="s">
        <v>19</v>
      </c>
      <c r="D15" s="232"/>
      <c r="E15" s="237" t="s">
        <v>76</v>
      </c>
      <c r="F15" s="232" t="s">
        <v>77</v>
      </c>
      <c r="G15" s="232" t="s">
        <v>78</v>
      </c>
      <c r="H15" s="232">
        <f t="shared" si="0"/>
        <v>30</v>
      </c>
      <c r="I15" s="238">
        <v>30</v>
      </c>
      <c r="J15" s="238">
        <v>0</v>
      </c>
      <c r="K15" s="232" t="s">
        <v>30</v>
      </c>
      <c r="L15" s="232" t="s">
        <v>79</v>
      </c>
      <c r="M15" s="232" t="s">
        <v>79</v>
      </c>
      <c r="N15" s="232" t="s">
        <v>79</v>
      </c>
      <c r="O15" s="232" t="s">
        <v>79</v>
      </c>
      <c r="P15" s="232" t="s">
        <v>80</v>
      </c>
      <c r="Q15" s="234" t="s">
        <v>33</v>
      </c>
      <c r="R15" s="239" t="s">
        <v>81</v>
      </c>
    </row>
    <row r="16" s="223" customFormat="1" ht="51" customHeight="1" spans="1:18">
      <c r="A16" s="235">
        <v>13</v>
      </c>
      <c r="B16" s="236">
        <v>2013</v>
      </c>
      <c r="C16" s="232" t="s">
        <v>19</v>
      </c>
      <c r="D16" s="232"/>
      <c r="E16" s="237" t="s">
        <v>82</v>
      </c>
      <c r="F16" s="232" t="s">
        <v>77</v>
      </c>
      <c r="G16" s="232" t="s">
        <v>83</v>
      </c>
      <c r="H16" s="232">
        <f t="shared" si="0"/>
        <v>46</v>
      </c>
      <c r="I16" s="238">
        <v>46</v>
      </c>
      <c r="J16" s="238">
        <v>0</v>
      </c>
      <c r="K16" s="232" t="s">
        <v>30</v>
      </c>
      <c r="L16" s="232" t="s">
        <v>79</v>
      </c>
      <c r="M16" s="232" t="s">
        <v>79</v>
      </c>
      <c r="N16" s="232" t="s">
        <v>79</v>
      </c>
      <c r="O16" s="232" t="s">
        <v>79</v>
      </c>
      <c r="P16" s="232" t="s">
        <v>80</v>
      </c>
      <c r="Q16" s="234" t="s">
        <v>33</v>
      </c>
      <c r="R16" s="239" t="s">
        <v>81</v>
      </c>
    </row>
    <row r="17" s="223" customFormat="1" ht="51" customHeight="1" spans="1:19">
      <c r="A17" s="235">
        <v>14</v>
      </c>
      <c r="B17" s="236">
        <v>2013</v>
      </c>
      <c r="C17" s="232" t="s">
        <v>19</v>
      </c>
      <c r="D17" s="232"/>
      <c r="E17" s="237" t="s">
        <v>84</v>
      </c>
      <c r="F17" s="232" t="s">
        <v>50</v>
      </c>
      <c r="G17" s="232" t="s">
        <v>85</v>
      </c>
      <c r="H17" s="232">
        <f t="shared" si="0"/>
        <v>51</v>
      </c>
      <c r="I17" s="238">
        <v>51</v>
      </c>
      <c r="J17" s="238">
        <v>0</v>
      </c>
      <c r="K17" s="232" t="s">
        <v>30</v>
      </c>
      <c r="L17" s="232" t="s">
        <v>86</v>
      </c>
      <c r="M17" s="232" t="s">
        <v>86</v>
      </c>
      <c r="N17" s="232" t="s">
        <v>86</v>
      </c>
      <c r="O17" s="232" t="s">
        <v>86</v>
      </c>
      <c r="P17" s="232" t="s">
        <v>53</v>
      </c>
      <c r="Q17" s="234" t="s">
        <v>33</v>
      </c>
      <c r="R17" s="240"/>
    </row>
    <row r="18" s="223" customFormat="1" ht="51" customHeight="1" spans="1:19">
      <c r="A18" s="235">
        <v>15</v>
      </c>
      <c r="B18" s="236">
        <v>2013</v>
      </c>
      <c r="C18" s="232" t="s">
        <v>19</v>
      </c>
      <c r="D18" s="232"/>
      <c r="E18" s="237" t="s">
        <v>87</v>
      </c>
      <c r="F18" s="232" t="s">
        <v>88</v>
      </c>
      <c r="G18" s="232" t="s">
        <v>89</v>
      </c>
      <c r="H18" s="232">
        <f t="shared" si="0"/>
        <v>59</v>
      </c>
      <c r="I18" s="238">
        <v>59</v>
      </c>
      <c r="J18" s="238">
        <v>0</v>
      </c>
      <c r="K18" s="232" t="s">
        <v>23</v>
      </c>
      <c r="L18" s="232" t="s">
        <v>90</v>
      </c>
      <c r="M18" s="232" t="s">
        <v>37</v>
      </c>
      <c r="N18" s="232" t="s">
        <v>90</v>
      </c>
      <c r="O18" s="232" t="s">
        <v>90</v>
      </c>
      <c r="P18" s="232" t="s">
        <v>25</v>
      </c>
      <c r="Q18" s="234" t="s">
        <v>38</v>
      </c>
      <c r="R18" s="239"/>
    </row>
    <row r="19" s="223" customFormat="1" ht="51" customHeight="1" spans="1:19">
      <c r="A19" s="235">
        <v>16</v>
      </c>
      <c r="B19" s="236">
        <v>2013</v>
      </c>
      <c r="C19" s="232" t="s">
        <v>19</v>
      </c>
      <c r="D19" s="232"/>
      <c r="E19" s="237" t="s">
        <v>91</v>
      </c>
      <c r="F19" s="232" t="s">
        <v>92</v>
      </c>
      <c r="G19" s="232" t="s">
        <v>93</v>
      </c>
      <c r="H19" s="232">
        <f t="shared" si="0"/>
        <v>39</v>
      </c>
      <c r="I19" s="238">
        <v>39</v>
      </c>
      <c r="J19" s="238">
        <v>0</v>
      </c>
      <c r="K19" s="232" t="s">
        <v>30</v>
      </c>
      <c r="L19" s="232" t="s">
        <v>94</v>
      </c>
      <c r="M19" s="232" t="s">
        <v>94</v>
      </c>
      <c r="N19" s="232" t="s">
        <v>94</v>
      </c>
      <c r="O19" s="232" t="s">
        <v>94</v>
      </c>
      <c r="P19" s="232" t="s">
        <v>80</v>
      </c>
      <c r="Q19" s="234" t="s">
        <v>33</v>
      </c>
      <c r="R19" s="240"/>
    </row>
    <row r="20" s="223" customFormat="1" ht="51" customHeight="1" spans="1:19">
      <c r="A20" s="235">
        <v>17</v>
      </c>
      <c r="B20" s="236">
        <v>2013</v>
      </c>
      <c r="C20" s="232" t="s">
        <v>19</v>
      </c>
      <c r="D20" s="232"/>
      <c r="E20" s="234" t="s">
        <v>95</v>
      </c>
      <c r="F20" s="232" t="s">
        <v>77</v>
      </c>
      <c r="G20" s="232" t="s">
        <v>96</v>
      </c>
      <c r="H20" s="232">
        <f t="shared" si="0"/>
        <v>50</v>
      </c>
      <c r="I20" s="238">
        <v>50</v>
      </c>
      <c r="J20" s="238">
        <v>0</v>
      </c>
      <c r="K20" s="232" t="s">
        <v>47</v>
      </c>
      <c r="L20" s="232" t="s">
        <v>97</v>
      </c>
      <c r="M20" s="232" t="s">
        <v>97</v>
      </c>
      <c r="N20" s="232" t="s">
        <v>97</v>
      </c>
      <c r="O20" s="232" t="s">
        <v>97</v>
      </c>
      <c r="P20" s="232"/>
      <c r="Q20" s="234" t="s">
        <v>33</v>
      </c>
      <c r="R20" s="239"/>
    </row>
    <row r="21" s="223" customFormat="1" ht="51" customHeight="1" spans="1:19">
      <c r="A21" s="235">
        <v>18</v>
      </c>
      <c r="B21" s="236">
        <v>2013</v>
      </c>
      <c r="C21" s="232" t="s">
        <v>19</v>
      </c>
      <c r="D21" s="232"/>
      <c r="E21" s="234" t="s">
        <v>98</v>
      </c>
      <c r="F21" s="232" t="s">
        <v>99</v>
      </c>
      <c r="G21" s="232" t="s">
        <v>100</v>
      </c>
      <c r="H21" s="232">
        <f t="shared" si="0"/>
        <v>60</v>
      </c>
      <c r="I21" s="238">
        <v>60</v>
      </c>
      <c r="J21" s="238">
        <v>0</v>
      </c>
      <c r="K21" s="232" t="s">
        <v>23</v>
      </c>
      <c r="L21" s="232" t="s">
        <v>101</v>
      </c>
      <c r="M21" s="232" t="s">
        <v>37</v>
      </c>
      <c r="N21" s="232" t="s">
        <v>101</v>
      </c>
      <c r="O21" s="232" t="s">
        <v>101</v>
      </c>
      <c r="P21" s="232" t="s">
        <v>80</v>
      </c>
      <c r="Q21" s="234" t="s">
        <v>102</v>
      </c>
      <c r="R21" s="239"/>
    </row>
    <row r="22" s="223" customFormat="1" ht="51" customHeight="1" spans="1:19">
      <c r="A22" s="235">
        <v>19</v>
      </c>
      <c r="B22" s="236">
        <v>2013</v>
      </c>
      <c r="C22" s="232" t="s">
        <v>19</v>
      </c>
      <c r="D22" s="232"/>
      <c r="E22" s="234" t="s">
        <v>103</v>
      </c>
      <c r="F22" s="232" t="s">
        <v>104</v>
      </c>
      <c r="G22" s="232" t="s">
        <v>105</v>
      </c>
      <c r="H22" s="232">
        <f t="shared" si="0"/>
        <v>40</v>
      </c>
      <c r="I22" s="238">
        <v>40</v>
      </c>
      <c r="J22" s="238">
        <v>0</v>
      </c>
      <c r="K22" s="232" t="s">
        <v>47</v>
      </c>
      <c r="L22" s="232" t="s">
        <v>106</v>
      </c>
      <c r="M22" s="232" t="s">
        <v>106</v>
      </c>
      <c r="N22" s="232" t="s">
        <v>106</v>
      </c>
      <c r="O22" s="232" t="s">
        <v>106</v>
      </c>
      <c r="P22" s="232"/>
      <c r="Q22" s="234" t="s">
        <v>33</v>
      </c>
      <c r="R22" s="240"/>
    </row>
    <row r="23" s="223" customFormat="1" ht="51" customHeight="1" spans="1:19">
      <c r="A23" s="235">
        <v>20</v>
      </c>
      <c r="B23" s="236">
        <v>2013</v>
      </c>
      <c r="C23" s="232" t="s">
        <v>19</v>
      </c>
      <c r="D23" s="232"/>
      <c r="E23" s="234" t="s">
        <v>107</v>
      </c>
      <c r="F23" s="232" t="s">
        <v>108</v>
      </c>
      <c r="G23" s="232" t="s">
        <v>109</v>
      </c>
      <c r="H23" s="232">
        <f t="shared" si="0"/>
        <v>40</v>
      </c>
      <c r="I23" s="238">
        <v>40</v>
      </c>
      <c r="J23" s="238">
        <v>0</v>
      </c>
      <c r="K23" s="232" t="s">
        <v>47</v>
      </c>
      <c r="L23" s="232" t="s">
        <v>110</v>
      </c>
      <c r="M23" s="232" t="s">
        <v>110</v>
      </c>
      <c r="N23" s="232" t="s">
        <v>110</v>
      </c>
      <c r="O23" s="232" t="s">
        <v>110</v>
      </c>
      <c r="P23" s="232"/>
      <c r="Q23" s="234" t="s">
        <v>33</v>
      </c>
      <c r="R23" s="240"/>
    </row>
    <row r="24" s="223" customFormat="1" ht="67.5" spans="1:19">
      <c r="A24" s="235">
        <v>21</v>
      </c>
      <c r="B24" s="236">
        <v>2013</v>
      </c>
      <c r="C24" s="232" t="s">
        <v>19</v>
      </c>
      <c r="D24" s="232"/>
      <c r="E24" s="234" t="s">
        <v>111</v>
      </c>
      <c r="F24" s="232" t="s">
        <v>112</v>
      </c>
      <c r="G24" s="232" t="s">
        <v>113</v>
      </c>
      <c r="H24" s="232">
        <f t="shared" si="0"/>
        <v>80</v>
      </c>
      <c r="I24" s="238">
        <v>80</v>
      </c>
      <c r="J24" s="238">
        <v>0</v>
      </c>
      <c r="K24" s="232" t="s">
        <v>23</v>
      </c>
      <c r="L24" s="241" t="s">
        <v>114</v>
      </c>
      <c r="M24" s="232" t="s">
        <v>114</v>
      </c>
      <c r="N24" s="232" t="s">
        <v>114</v>
      </c>
      <c r="O24" s="232" t="s">
        <v>114</v>
      </c>
      <c r="P24" s="232" t="s">
        <v>53</v>
      </c>
      <c r="Q24" s="234" t="s">
        <v>38</v>
      </c>
      <c r="R24" s="239" t="s">
        <v>54</v>
      </c>
    </row>
    <row r="25" s="223" customFormat="1" ht="51" customHeight="1" spans="1:19">
      <c r="A25" s="235">
        <v>22</v>
      </c>
      <c r="B25" s="236">
        <v>2013</v>
      </c>
      <c r="C25" s="232" t="s">
        <v>19</v>
      </c>
      <c r="D25" s="232"/>
      <c r="E25" s="234" t="s">
        <v>115</v>
      </c>
      <c r="F25" s="232" t="s">
        <v>112</v>
      </c>
      <c r="G25" s="232" t="s">
        <v>116</v>
      </c>
      <c r="H25" s="232">
        <f t="shared" si="0"/>
        <v>79</v>
      </c>
      <c r="I25" s="238">
        <v>79</v>
      </c>
      <c r="J25" s="238">
        <v>0</v>
      </c>
      <c r="K25" s="232" t="s">
        <v>23</v>
      </c>
      <c r="L25" s="241" t="s">
        <v>117</v>
      </c>
      <c r="M25" s="232" t="s">
        <v>117</v>
      </c>
      <c r="N25" s="232" t="s">
        <v>117</v>
      </c>
      <c r="O25" s="232" t="s">
        <v>117</v>
      </c>
      <c r="P25" s="232" t="s">
        <v>53</v>
      </c>
      <c r="Q25" s="234" t="s">
        <v>38</v>
      </c>
      <c r="R25" s="239" t="s">
        <v>54</v>
      </c>
    </row>
    <row r="26" s="223" customFormat="1" ht="51" customHeight="1" spans="1:19">
      <c r="A26" s="235">
        <v>23</v>
      </c>
      <c r="B26" s="236">
        <v>2013</v>
      </c>
      <c r="C26" s="232" t="s">
        <v>19</v>
      </c>
      <c r="D26" s="232"/>
      <c r="E26" s="234" t="s">
        <v>118</v>
      </c>
      <c r="F26" s="232" t="s">
        <v>119</v>
      </c>
      <c r="G26" s="232" t="s">
        <v>120</v>
      </c>
      <c r="H26" s="232">
        <f t="shared" si="0"/>
        <v>35</v>
      </c>
      <c r="I26" s="238">
        <v>35</v>
      </c>
      <c r="J26" s="238">
        <v>0</v>
      </c>
      <c r="K26" s="232" t="s">
        <v>47</v>
      </c>
      <c r="L26" s="232" t="s">
        <v>121</v>
      </c>
      <c r="M26" s="232" t="s">
        <v>121</v>
      </c>
      <c r="N26" s="232" t="s">
        <v>121</v>
      </c>
      <c r="O26" s="232" t="s">
        <v>121</v>
      </c>
      <c r="P26" s="232"/>
      <c r="Q26" s="234" t="s">
        <v>33</v>
      </c>
      <c r="R26" s="240"/>
    </row>
    <row r="27" s="223" customFormat="1" ht="67.5" spans="1:19">
      <c r="A27" s="235">
        <v>24</v>
      </c>
      <c r="B27" s="236">
        <v>2013</v>
      </c>
      <c r="C27" s="232" t="s">
        <v>19</v>
      </c>
      <c r="D27" s="232"/>
      <c r="E27" s="237" t="s">
        <v>122</v>
      </c>
      <c r="F27" s="232" t="s">
        <v>123</v>
      </c>
      <c r="G27" s="232" t="s">
        <v>124</v>
      </c>
      <c r="H27" s="232">
        <f t="shared" si="0"/>
        <v>179</v>
      </c>
      <c r="I27" s="238">
        <v>179</v>
      </c>
      <c r="J27" s="238">
        <v>0</v>
      </c>
      <c r="K27" s="232" t="s">
        <v>23</v>
      </c>
      <c r="L27" s="232" t="s">
        <v>125</v>
      </c>
      <c r="M27" s="232" t="s">
        <v>125</v>
      </c>
      <c r="N27" s="232" t="s">
        <v>125</v>
      </c>
      <c r="O27" s="232" t="s">
        <v>125</v>
      </c>
      <c r="P27" s="232" t="s">
        <v>126</v>
      </c>
      <c r="Q27" s="234" t="s">
        <v>127</v>
      </c>
      <c r="R27" s="239"/>
      <c r="S27" s="223" t="s">
        <v>128</v>
      </c>
    </row>
    <row r="28" s="223" customFormat="1" ht="51" customHeight="1" spans="1:19">
      <c r="A28" s="235">
        <v>25</v>
      </c>
      <c r="B28" s="236">
        <v>2013</v>
      </c>
      <c r="C28" s="232" t="s">
        <v>19</v>
      </c>
      <c r="D28" s="232"/>
      <c r="E28" s="234" t="s">
        <v>129</v>
      </c>
      <c r="F28" s="232" t="s">
        <v>130</v>
      </c>
      <c r="G28" s="232" t="s">
        <v>131</v>
      </c>
      <c r="H28" s="232">
        <f t="shared" si="0"/>
        <v>42</v>
      </c>
      <c r="I28" s="238">
        <v>42</v>
      </c>
      <c r="J28" s="238">
        <v>0</v>
      </c>
      <c r="K28" s="232" t="s">
        <v>23</v>
      </c>
      <c r="L28" s="241" t="s">
        <v>132</v>
      </c>
      <c r="M28" s="232" t="s">
        <v>132</v>
      </c>
      <c r="N28" s="232" t="s">
        <v>132</v>
      </c>
      <c r="O28" s="232" t="s">
        <v>132</v>
      </c>
      <c r="P28" s="242" t="s">
        <v>133</v>
      </c>
      <c r="Q28" s="234" t="s">
        <v>127</v>
      </c>
      <c r="R28" s="239" t="s">
        <v>54</v>
      </c>
    </row>
    <row r="29" s="223" customFormat="1" ht="51" customHeight="1" spans="1:19">
      <c r="A29" s="235">
        <v>26</v>
      </c>
      <c r="B29" s="236">
        <v>2013</v>
      </c>
      <c r="C29" s="232" t="s">
        <v>19</v>
      </c>
      <c r="D29" s="232"/>
      <c r="E29" s="237" t="s">
        <v>134</v>
      </c>
      <c r="F29" s="232" t="s">
        <v>135</v>
      </c>
      <c r="G29" s="232" t="s">
        <v>136</v>
      </c>
      <c r="H29" s="232">
        <f t="shared" si="0"/>
        <v>300</v>
      </c>
      <c r="I29" s="238">
        <v>150</v>
      </c>
      <c r="J29" s="238">
        <v>150</v>
      </c>
      <c r="K29" s="232" t="s">
        <v>30</v>
      </c>
      <c r="L29" s="232" t="s">
        <v>137</v>
      </c>
      <c r="M29" s="232" t="s">
        <v>137</v>
      </c>
      <c r="N29" s="232" t="s">
        <v>137</v>
      </c>
      <c r="O29" s="232" t="s">
        <v>137</v>
      </c>
      <c r="P29" s="232" t="s">
        <v>32</v>
      </c>
      <c r="Q29" s="234" t="s">
        <v>33</v>
      </c>
      <c r="R29" s="240"/>
    </row>
    <row r="30" s="223" customFormat="1" ht="51" customHeight="1" spans="1:19">
      <c r="A30" s="235">
        <v>28</v>
      </c>
      <c r="B30" s="236">
        <v>2013</v>
      </c>
      <c r="C30" s="232" t="s">
        <v>19</v>
      </c>
      <c r="D30" s="232"/>
      <c r="E30" s="237" t="s">
        <v>138</v>
      </c>
      <c r="F30" s="232" t="s">
        <v>139</v>
      </c>
      <c r="G30" s="232" t="s">
        <v>140</v>
      </c>
      <c r="H30" s="232">
        <f t="shared" si="0"/>
        <v>10</v>
      </c>
      <c r="I30" s="238">
        <v>10</v>
      </c>
      <c r="J30" s="238">
        <v>0</v>
      </c>
      <c r="K30" s="232" t="s">
        <v>30</v>
      </c>
      <c r="L30" s="232" t="s">
        <v>66</v>
      </c>
      <c r="M30" s="232" t="s">
        <v>66</v>
      </c>
      <c r="N30" s="232" t="s">
        <v>66</v>
      </c>
      <c r="O30" s="232" t="s">
        <v>66</v>
      </c>
      <c r="P30" s="232" t="s">
        <v>53</v>
      </c>
      <c r="Q30" s="234" t="s">
        <v>33</v>
      </c>
      <c r="R30" s="240"/>
    </row>
    <row r="31" s="223" customFormat="1" ht="51" customHeight="1" spans="1:19">
      <c r="A31" s="235">
        <v>29</v>
      </c>
      <c r="B31" s="236">
        <v>2013</v>
      </c>
      <c r="C31" s="232" t="s">
        <v>19</v>
      </c>
      <c r="D31" s="232"/>
      <c r="E31" s="237" t="s">
        <v>141</v>
      </c>
      <c r="F31" s="232" t="s">
        <v>142</v>
      </c>
      <c r="G31" s="232" t="s">
        <v>143</v>
      </c>
      <c r="H31" s="232">
        <f t="shared" si="0"/>
        <v>10.35</v>
      </c>
      <c r="I31" s="238">
        <v>10.35</v>
      </c>
      <c r="J31" s="238">
        <v>0</v>
      </c>
      <c r="K31" s="232" t="s">
        <v>30</v>
      </c>
      <c r="L31" s="232" t="s">
        <v>144</v>
      </c>
      <c r="M31" s="232" t="s">
        <v>144</v>
      </c>
      <c r="N31" s="232" t="s">
        <v>144</v>
      </c>
      <c r="O31" s="232" t="s">
        <v>144</v>
      </c>
      <c r="P31" s="232" t="s">
        <v>145</v>
      </c>
      <c r="Q31" s="234" t="s">
        <v>33</v>
      </c>
      <c r="R31" s="240"/>
    </row>
    <row r="32" s="223" customFormat="1" ht="51" customHeight="1" spans="1:19">
      <c r="A32" s="235">
        <v>30</v>
      </c>
      <c r="B32" s="236">
        <v>2013</v>
      </c>
      <c r="C32" s="232" t="s">
        <v>19</v>
      </c>
      <c r="D32" s="232"/>
      <c r="E32" s="237" t="s">
        <v>146</v>
      </c>
      <c r="F32" s="232" t="s">
        <v>147</v>
      </c>
      <c r="G32" s="232" t="s">
        <v>148</v>
      </c>
      <c r="H32" s="232">
        <f t="shared" si="0"/>
        <v>110</v>
      </c>
      <c r="I32" s="238">
        <v>110</v>
      </c>
      <c r="J32" s="238">
        <v>0</v>
      </c>
      <c r="K32" s="232" t="s">
        <v>30</v>
      </c>
      <c r="L32" s="232" t="s">
        <v>149</v>
      </c>
      <c r="M32" s="232" t="s">
        <v>149</v>
      </c>
      <c r="N32" s="232" t="s">
        <v>149</v>
      </c>
      <c r="O32" s="232" t="s">
        <v>149</v>
      </c>
      <c r="P32" s="232" t="s">
        <v>80</v>
      </c>
      <c r="Q32" s="234" t="s">
        <v>33</v>
      </c>
      <c r="R32" s="240"/>
    </row>
    <row r="33" s="223" customFormat="1" ht="51" customHeight="1" spans="1:19">
      <c r="A33" s="243">
        <v>31</v>
      </c>
      <c r="B33" s="236">
        <v>2013</v>
      </c>
      <c r="C33" s="232" t="s">
        <v>19</v>
      </c>
      <c r="D33" s="232"/>
      <c r="E33" s="237" t="s">
        <v>150</v>
      </c>
      <c r="F33" s="232" t="s">
        <v>147</v>
      </c>
      <c r="G33" s="232" t="s">
        <v>151</v>
      </c>
      <c r="H33" s="232">
        <v>43.06</v>
      </c>
      <c r="I33" s="238">
        <v>43.06</v>
      </c>
      <c r="J33" s="238">
        <v>0</v>
      </c>
      <c r="K33" s="232" t="s">
        <v>30</v>
      </c>
      <c r="L33" s="232" t="s">
        <v>149</v>
      </c>
      <c r="M33" s="232" t="s">
        <v>149</v>
      </c>
      <c r="N33" s="232" t="s">
        <v>149</v>
      </c>
      <c r="O33" s="232" t="s">
        <v>80</v>
      </c>
      <c r="P33" s="232" t="s">
        <v>149</v>
      </c>
      <c r="Q33" s="234"/>
      <c r="R33" s="240"/>
    </row>
    <row r="34" s="223" customFormat="1" ht="51" customHeight="1" spans="1:19">
      <c r="A34" s="235">
        <v>34</v>
      </c>
      <c r="B34" s="236">
        <v>2014</v>
      </c>
      <c r="C34" s="232" t="s">
        <v>19</v>
      </c>
      <c r="D34" s="232"/>
      <c r="E34" s="234" t="s">
        <v>152</v>
      </c>
      <c r="F34" s="232" t="s">
        <v>153</v>
      </c>
      <c r="G34" s="232" t="s">
        <v>154</v>
      </c>
      <c r="H34" s="232">
        <f t="shared" ref="H34:H68" si="1">I34+J34</f>
        <v>45</v>
      </c>
      <c r="I34" s="238">
        <v>45</v>
      </c>
      <c r="J34" s="238">
        <v>0</v>
      </c>
      <c r="K34" s="232" t="s">
        <v>47</v>
      </c>
      <c r="L34" s="232" t="s">
        <v>37</v>
      </c>
      <c r="M34" s="232" t="s">
        <v>37</v>
      </c>
      <c r="N34" s="232" t="s">
        <v>37</v>
      </c>
      <c r="O34" s="232" t="s">
        <v>37</v>
      </c>
      <c r="P34" s="232"/>
      <c r="Q34" s="234" t="s">
        <v>33</v>
      </c>
      <c r="R34" s="240"/>
    </row>
    <row r="35" s="223" customFormat="1" ht="51" customHeight="1" spans="1:19">
      <c r="A35" s="235">
        <v>35</v>
      </c>
      <c r="B35" s="236">
        <v>2014</v>
      </c>
      <c r="C35" s="232" t="s">
        <v>19</v>
      </c>
      <c r="D35" s="232"/>
      <c r="E35" s="234" t="s">
        <v>155</v>
      </c>
      <c r="F35" s="232" t="s">
        <v>156</v>
      </c>
      <c r="G35" s="232" t="s">
        <v>157</v>
      </c>
      <c r="H35" s="232">
        <f t="shared" si="1"/>
        <v>98.41</v>
      </c>
      <c r="I35" s="238">
        <v>98.41</v>
      </c>
      <c r="J35" s="238">
        <v>0</v>
      </c>
      <c r="K35" s="232" t="s">
        <v>30</v>
      </c>
      <c r="L35" s="232" t="s">
        <v>158</v>
      </c>
      <c r="M35" s="232" t="s">
        <v>158</v>
      </c>
      <c r="N35" s="232" t="s">
        <v>158</v>
      </c>
      <c r="O35" s="232" t="s">
        <v>158</v>
      </c>
      <c r="P35" s="232" t="s">
        <v>133</v>
      </c>
      <c r="Q35" s="234" t="s">
        <v>33</v>
      </c>
      <c r="R35" s="240"/>
    </row>
    <row r="36" s="223" customFormat="1" ht="51" customHeight="1" spans="1:19">
      <c r="A36" s="235">
        <v>36</v>
      </c>
      <c r="B36" s="236">
        <v>2014</v>
      </c>
      <c r="C36" s="232" t="s">
        <v>19</v>
      </c>
      <c r="D36" s="232"/>
      <c r="E36" s="234" t="s">
        <v>159</v>
      </c>
      <c r="F36" s="232" t="s">
        <v>130</v>
      </c>
      <c r="G36" s="232" t="s">
        <v>160</v>
      </c>
      <c r="H36" s="232">
        <f t="shared" si="1"/>
        <v>60</v>
      </c>
      <c r="I36" s="238">
        <v>60</v>
      </c>
      <c r="J36" s="238">
        <v>0</v>
      </c>
      <c r="K36" s="232" t="s">
        <v>23</v>
      </c>
      <c r="L36" s="241" t="s">
        <v>161</v>
      </c>
      <c r="M36" s="232" t="s">
        <v>161</v>
      </c>
      <c r="N36" s="232" t="s">
        <v>161</v>
      </c>
      <c r="O36" s="232" t="s">
        <v>161</v>
      </c>
      <c r="P36" s="232" t="s">
        <v>133</v>
      </c>
      <c r="Q36" s="234" t="s">
        <v>38</v>
      </c>
      <c r="R36" s="239" t="s">
        <v>54</v>
      </c>
    </row>
    <row r="37" s="223" customFormat="1" ht="51" customHeight="1" spans="1:19">
      <c r="A37" s="235">
        <v>37</v>
      </c>
      <c r="B37" s="236">
        <v>2014</v>
      </c>
      <c r="C37" s="232" t="s">
        <v>19</v>
      </c>
      <c r="D37" s="232"/>
      <c r="E37" s="234" t="s">
        <v>162</v>
      </c>
      <c r="F37" s="232" t="s">
        <v>163</v>
      </c>
      <c r="G37" s="232" t="s">
        <v>164</v>
      </c>
      <c r="H37" s="232">
        <f t="shared" si="1"/>
        <v>135</v>
      </c>
      <c r="I37" s="238">
        <v>135</v>
      </c>
      <c r="J37" s="238">
        <v>0</v>
      </c>
      <c r="K37" s="232" t="s">
        <v>23</v>
      </c>
      <c r="L37" s="232" t="s">
        <v>165</v>
      </c>
      <c r="M37" s="232" t="s">
        <v>166</v>
      </c>
      <c r="N37" s="232" t="s">
        <v>165</v>
      </c>
      <c r="O37" s="232" t="s">
        <v>165</v>
      </c>
      <c r="P37" s="232" t="s">
        <v>80</v>
      </c>
      <c r="Q37" s="234" t="s">
        <v>38</v>
      </c>
      <c r="R37" s="239"/>
    </row>
    <row r="38" s="223" customFormat="1" ht="51" customHeight="1" spans="1:19">
      <c r="A38" s="235">
        <v>38</v>
      </c>
      <c r="B38" s="236">
        <v>2014</v>
      </c>
      <c r="C38" s="232" t="s">
        <v>19</v>
      </c>
      <c r="D38" s="232"/>
      <c r="E38" s="237" t="s">
        <v>167</v>
      </c>
      <c r="F38" s="232" t="s">
        <v>168</v>
      </c>
      <c r="G38" s="232" t="s">
        <v>169</v>
      </c>
      <c r="H38" s="232">
        <f t="shared" si="1"/>
        <v>31</v>
      </c>
      <c r="I38" s="238">
        <v>31</v>
      </c>
      <c r="J38" s="238">
        <v>0</v>
      </c>
      <c r="K38" s="232" t="s">
        <v>47</v>
      </c>
      <c r="L38" s="232" t="s">
        <v>170</v>
      </c>
      <c r="M38" s="232" t="s">
        <v>170</v>
      </c>
      <c r="N38" s="232" t="s">
        <v>170</v>
      </c>
      <c r="O38" s="232" t="s">
        <v>170</v>
      </c>
      <c r="P38" s="232"/>
      <c r="Q38" s="234" t="s">
        <v>33</v>
      </c>
      <c r="R38" s="240"/>
    </row>
    <row r="39" s="223" customFormat="1" ht="51" customHeight="1" spans="1:19">
      <c r="A39" s="235">
        <v>39</v>
      </c>
      <c r="B39" s="236">
        <v>2014</v>
      </c>
      <c r="C39" s="232" t="s">
        <v>19</v>
      </c>
      <c r="D39" s="232"/>
      <c r="E39" s="234" t="s">
        <v>171</v>
      </c>
      <c r="F39" s="232" t="s">
        <v>142</v>
      </c>
      <c r="G39" s="232" t="s">
        <v>172</v>
      </c>
      <c r="H39" s="232">
        <f t="shared" si="1"/>
        <v>45</v>
      </c>
      <c r="I39" s="238">
        <v>45</v>
      </c>
      <c r="J39" s="238">
        <v>0</v>
      </c>
      <c r="K39" s="232" t="s">
        <v>47</v>
      </c>
      <c r="L39" s="232" t="s">
        <v>173</v>
      </c>
      <c r="M39" s="232" t="s">
        <v>173</v>
      </c>
      <c r="N39" s="232" t="s">
        <v>173</v>
      </c>
      <c r="O39" s="232" t="s">
        <v>173</v>
      </c>
      <c r="P39" s="232"/>
      <c r="Q39" s="234" t="s">
        <v>33</v>
      </c>
      <c r="R39" s="240"/>
    </row>
    <row r="40" s="223" customFormat="1" ht="51" customHeight="1" spans="1:19">
      <c r="A40" s="235">
        <v>40</v>
      </c>
      <c r="B40" s="236">
        <v>2014</v>
      </c>
      <c r="C40" s="232" t="s">
        <v>19</v>
      </c>
      <c r="D40" s="232"/>
      <c r="E40" s="234" t="s">
        <v>174</v>
      </c>
      <c r="F40" s="232" t="s">
        <v>175</v>
      </c>
      <c r="G40" s="232" t="s">
        <v>176</v>
      </c>
      <c r="H40" s="232">
        <f t="shared" si="1"/>
        <v>80</v>
      </c>
      <c r="I40" s="238">
        <v>80</v>
      </c>
      <c r="J40" s="238">
        <v>0</v>
      </c>
      <c r="K40" s="232" t="s">
        <v>23</v>
      </c>
      <c r="L40" s="232" t="s">
        <v>177</v>
      </c>
      <c r="M40" s="232" t="s">
        <v>37</v>
      </c>
      <c r="N40" s="232" t="s">
        <v>177</v>
      </c>
      <c r="O40" s="232" t="s">
        <v>177</v>
      </c>
      <c r="P40" s="232" t="s">
        <v>53</v>
      </c>
      <c r="Q40" s="234" t="s">
        <v>38</v>
      </c>
      <c r="R40" s="239"/>
    </row>
    <row r="41" s="223" customFormat="1" ht="51" customHeight="1" spans="1:19">
      <c r="A41" s="235">
        <v>41</v>
      </c>
      <c r="B41" s="236">
        <v>2014</v>
      </c>
      <c r="C41" s="232" t="s">
        <v>19</v>
      </c>
      <c r="D41" s="232"/>
      <c r="E41" s="237" t="s">
        <v>178</v>
      </c>
      <c r="F41" s="232" t="s">
        <v>179</v>
      </c>
      <c r="G41" s="232" t="s">
        <v>180</v>
      </c>
      <c r="H41" s="232">
        <f t="shared" si="1"/>
        <v>70</v>
      </c>
      <c r="I41" s="238">
        <v>70</v>
      </c>
      <c r="J41" s="238">
        <v>0</v>
      </c>
      <c r="K41" s="232" t="s">
        <v>47</v>
      </c>
      <c r="L41" s="232" t="s">
        <v>181</v>
      </c>
      <c r="M41" s="232" t="s">
        <v>181</v>
      </c>
      <c r="N41" s="232" t="s">
        <v>181</v>
      </c>
      <c r="O41" s="232" t="s">
        <v>181</v>
      </c>
      <c r="P41" s="232"/>
      <c r="Q41" s="234"/>
      <c r="R41" s="240"/>
    </row>
    <row r="42" s="223" customFormat="1" ht="51" customHeight="1" spans="1:19">
      <c r="A42" s="235">
        <v>42</v>
      </c>
      <c r="B42" s="236">
        <v>2014</v>
      </c>
      <c r="C42" s="232" t="s">
        <v>19</v>
      </c>
      <c r="D42" s="232"/>
      <c r="E42" s="234" t="s">
        <v>182</v>
      </c>
      <c r="F42" s="232" t="s">
        <v>183</v>
      </c>
      <c r="G42" s="232" t="s">
        <v>184</v>
      </c>
      <c r="H42" s="232">
        <f t="shared" si="1"/>
        <v>100</v>
      </c>
      <c r="I42" s="238">
        <v>100</v>
      </c>
      <c r="J42" s="238">
        <v>0</v>
      </c>
      <c r="K42" s="232" t="s">
        <v>23</v>
      </c>
      <c r="L42" s="232" t="s">
        <v>185</v>
      </c>
      <c r="M42" s="232" t="s">
        <v>186</v>
      </c>
      <c r="N42" s="232" t="s">
        <v>185</v>
      </c>
      <c r="O42" s="232" t="s">
        <v>185</v>
      </c>
      <c r="P42" s="232" t="s">
        <v>126</v>
      </c>
      <c r="Q42" s="234" t="s">
        <v>38</v>
      </c>
      <c r="R42" s="239"/>
    </row>
    <row r="43" s="223" customFormat="1" ht="51" customHeight="1" spans="1:19">
      <c r="A43" s="235">
        <v>43</v>
      </c>
      <c r="B43" s="236">
        <v>2014</v>
      </c>
      <c r="C43" s="232" t="s">
        <v>19</v>
      </c>
      <c r="D43" s="232"/>
      <c r="E43" s="234" t="s">
        <v>187</v>
      </c>
      <c r="F43" s="232" t="s">
        <v>50</v>
      </c>
      <c r="G43" s="232" t="s">
        <v>188</v>
      </c>
      <c r="H43" s="232">
        <f t="shared" si="1"/>
        <v>45</v>
      </c>
      <c r="I43" s="238">
        <v>45</v>
      </c>
      <c r="J43" s="238">
        <v>0</v>
      </c>
      <c r="K43" s="232" t="s">
        <v>23</v>
      </c>
      <c r="L43" s="241" t="s">
        <v>189</v>
      </c>
      <c r="M43" s="232" t="s">
        <v>189</v>
      </c>
      <c r="N43" s="232" t="s">
        <v>189</v>
      </c>
      <c r="O43" s="232" t="s">
        <v>189</v>
      </c>
      <c r="P43" s="232" t="s">
        <v>53</v>
      </c>
      <c r="Q43" s="234" t="s">
        <v>38</v>
      </c>
      <c r="R43" s="239" t="s">
        <v>54</v>
      </c>
    </row>
    <row r="44" s="223" customFormat="1" ht="54" spans="1:19">
      <c r="A44" s="235">
        <v>44</v>
      </c>
      <c r="B44" s="236">
        <v>2014</v>
      </c>
      <c r="C44" s="232" t="s">
        <v>19</v>
      </c>
      <c r="D44" s="232"/>
      <c r="E44" s="237" t="s">
        <v>190</v>
      </c>
      <c r="F44" s="232" t="s">
        <v>191</v>
      </c>
      <c r="G44" s="232" t="s">
        <v>192</v>
      </c>
      <c r="H44" s="232">
        <f t="shared" si="1"/>
        <v>75</v>
      </c>
      <c r="I44" s="238">
        <v>75</v>
      </c>
      <c r="J44" s="238">
        <v>0</v>
      </c>
      <c r="K44" s="232" t="s">
        <v>23</v>
      </c>
      <c r="L44" s="241" t="s">
        <v>193</v>
      </c>
      <c r="M44" s="232" t="s">
        <v>193</v>
      </c>
      <c r="N44" s="232" t="s">
        <v>193</v>
      </c>
      <c r="O44" s="232" t="s">
        <v>193</v>
      </c>
      <c r="P44" s="232" t="s">
        <v>133</v>
      </c>
      <c r="Q44" s="234" t="s">
        <v>38</v>
      </c>
      <c r="R44" s="239" t="s">
        <v>54</v>
      </c>
    </row>
    <row r="45" s="223" customFormat="1" ht="51" customHeight="1" spans="1:19">
      <c r="A45" s="235">
        <v>45</v>
      </c>
      <c r="B45" s="236">
        <v>2014</v>
      </c>
      <c r="C45" s="232" t="s">
        <v>19</v>
      </c>
      <c r="D45" s="232"/>
      <c r="E45" s="237" t="s">
        <v>194</v>
      </c>
      <c r="F45" s="232" t="s">
        <v>69</v>
      </c>
      <c r="G45" s="232" t="s">
        <v>195</v>
      </c>
      <c r="H45" s="232">
        <f t="shared" si="1"/>
        <v>30</v>
      </c>
      <c r="I45" s="238">
        <v>30</v>
      </c>
      <c r="J45" s="238">
        <v>0</v>
      </c>
      <c r="K45" s="232" t="s">
        <v>47</v>
      </c>
      <c r="L45" s="232" t="s">
        <v>196</v>
      </c>
      <c r="M45" s="232" t="s">
        <v>196</v>
      </c>
      <c r="N45" s="232" t="s">
        <v>196</v>
      </c>
      <c r="O45" s="232" t="s">
        <v>196</v>
      </c>
      <c r="P45" s="232"/>
      <c r="Q45" s="234" t="s">
        <v>33</v>
      </c>
      <c r="R45" s="240"/>
    </row>
    <row r="46" s="223" customFormat="1" ht="51" customHeight="1" spans="1:19">
      <c r="A46" s="235">
        <v>46</v>
      </c>
      <c r="B46" s="236">
        <v>2014</v>
      </c>
      <c r="C46" s="232" t="s">
        <v>19</v>
      </c>
      <c r="D46" s="232"/>
      <c r="E46" s="237" t="s">
        <v>197</v>
      </c>
      <c r="F46" s="232" t="s">
        <v>198</v>
      </c>
      <c r="G46" s="232" t="s">
        <v>199</v>
      </c>
      <c r="H46" s="232">
        <f t="shared" si="1"/>
        <v>77</v>
      </c>
      <c r="I46" s="238">
        <v>77</v>
      </c>
      <c r="J46" s="238">
        <v>0</v>
      </c>
      <c r="K46" s="232" t="s">
        <v>23</v>
      </c>
      <c r="L46" s="232" t="s">
        <v>200</v>
      </c>
      <c r="M46" s="232" t="s">
        <v>200</v>
      </c>
      <c r="N46" s="232" t="s">
        <v>200</v>
      </c>
      <c r="O46" s="232" t="s">
        <v>200</v>
      </c>
      <c r="P46" s="232" t="s">
        <v>53</v>
      </c>
      <c r="Q46" s="234" t="s">
        <v>127</v>
      </c>
      <c r="R46" s="239"/>
      <c r="S46" s="223" t="s">
        <v>128</v>
      </c>
    </row>
    <row r="47" s="223" customFormat="1" ht="51" customHeight="1" spans="1:19">
      <c r="A47" s="235">
        <v>47</v>
      </c>
      <c r="B47" s="236">
        <v>2014</v>
      </c>
      <c r="C47" s="232" t="s">
        <v>19</v>
      </c>
      <c r="D47" s="232"/>
      <c r="E47" s="234" t="s">
        <v>201</v>
      </c>
      <c r="F47" s="232" t="s">
        <v>202</v>
      </c>
      <c r="G47" s="232" t="s">
        <v>203</v>
      </c>
      <c r="H47" s="232">
        <f t="shared" si="1"/>
        <v>65</v>
      </c>
      <c r="I47" s="238">
        <v>60</v>
      </c>
      <c r="J47" s="238">
        <v>5</v>
      </c>
      <c r="K47" s="232" t="s">
        <v>23</v>
      </c>
      <c r="L47" s="232" t="s">
        <v>204</v>
      </c>
      <c r="M47" s="232" t="s">
        <v>205</v>
      </c>
      <c r="N47" s="232" t="s">
        <v>204</v>
      </c>
      <c r="O47" s="232" t="s">
        <v>204</v>
      </c>
      <c r="P47" s="232" t="s">
        <v>126</v>
      </c>
      <c r="Q47" s="234" t="s">
        <v>38</v>
      </c>
      <c r="R47" s="239"/>
    </row>
    <row r="48" s="223" customFormat="1" ht="67.5" spans="1:19">
      <c r="A48" s="235">
        <v>48</v>
      </c>
      <c r="B48" s="236">
        <v>2014</v>
      </c>
      <c r="C48" s="232" t="s">
        <v>19</v>
      </c>
      <c r="D48" s="232"/>
      <c r="E48" s="234" t="s">
        <v>206</v>
      </c>
      <c r="F48" s="232" t="s">
        <v>207</v>
      </c>
      <c r="G48" s="232" t="s">
        <v>208</v>
      </c>
      <c r="H48" s="232">
        <f t="shared" si="1"/>
        <v>200</v>
      </c>
      <c r="I48" s="238">
        <v>200</v>
      </c>
      <c r="J48" s="238">
        <v>0</v>
      </c>
      <c r="K48" s="232" t="s">
        <v>47</v>
      </c>
      <c r="L48" s="232" t="s">
        <v>209</v>
      </c>
      <c r="M48" s="232" t="s">
        <v>209</v>
      </c>
      <c r="N48" s="232" t="s">
        <v>209</v>
      </c>
      <c r="O48" s="232" t="s">
        <v>209</v>
      </c>
      <c r="P48" s="232"/>
      <c r="Q48" s="234" t="s">
        <v>33</v>
      </c>
      <c r="R48" s="240"/>
    </row>
    <row r="49" s="223" customFormat="1" ht="51" customHeight="1" spans="1:18">
      <c r="A49" s="235">
        <v>49</v>
      </c>
      <c r="B49" s="236">
        <v>2014</v>
      </c>
      <c r="C49" s="232" t="s">
        <v>19</v>
      </c>
      <c r="D49" s="232"/>
      <c r="E49" s="234" t="s">
        <v>210</v>
      </c>
      <c r="F49" s="232" t="s">
        <v>211</v>
      </c>
      <c r="G49" s="232" t="s">
        <v>212</v>
      </c>
      <c r="H49" s="232">
        <f t="shared" si="1"/>
        <v>120</v>
      </c>
      <c r="I49" s="238">
        <v>120</v>
      </c>
      <c r="J49" s="238">
        <v>0</v>
      </c>
      <c r="K49" s="232" t="s">
        <v>23</v>
      </c>
      <c r="L49" s="232" t="s">
        <v>213</v>
      </c>
      <c r="M49" s="232" t="s">
        <v>214</v>
      </c>
      <c r="N49" s="232" t="s">
        <v>213</v>
      </c>
      <c r="O49" s="232" t="s">
        <v>213</v>
      </c>
      <c r="P49" s="232" t="s">
        <v>133</v>
      </c>
      <c r="Q49" s="234" t="s">
        <v>38</v>
      </c>
      <c r="R49" s="239"/>
    </row>
    <row r="50" s="223" customFormat="1" ht="51" customHeight="1" spans="1:18">
      <c r="A50" s="235">
        <v>50</v>
      </c>
      <c r="B50" s="236">
        <v>2014</v>
      </c>
      <c r="C50" s="232" t="s">
        <v>19</v>
      </c>
      <c r="D50" s="232"/>
      <c r="E50" s="237" t="s">
        <v>215</v>
      </c>
      <c r="F50" s="232" t="s">
        <v>108</v>
      </c>
      <c r="G50" s="232" t="s">
        <v>216</v>
      </c>
      <c r="H50" s="232">
        <f t="shared" si="1"/>
        <v>25</v>
      </c>
      <c r="I50" s="238">
        <v>25</v>
      </c>
      <c r="J50" s="238">
        <v>0</v>
      </c>
      <c r="K50" s="232" t="s">
        <v>30</v>
      </c>
      <c r="L50" s="232" t="s">
        <v>217</v>
      </c>
      <c r="M50" s="232" t="s">
        <v>217</v>
      </c>
      <c r="N50" s="232" t="s">
        <v>217</v>
      </c>
      <c r="O50" s="232" t="s">
        <v>217</v>
      </c>
      <c r="P50" s="232" t="s">
        <v>53</v>
      </c>
      <c r="Q50" s="234" t="s">
        <v>33</v>
      </c>
      <c r="R50" s="240"/>
    </row>
    <row r="51" s="223" customFormat="1" ht="51" customHeight="1" spans="1:18">
      <c r="A51" s="235">
        <v>51</v>
      </c>
      <c r="B51" s="236">
        <v>2014</v>
      </c>
      <c r="C51" s="232" t="s">
        <v>19</v>
      </c>
      <c r="D51" s="232"/>
      <c r="E51" s="234" t="s">
        <v>218</v>
      </c>
      <c r="F51" s="232" t="s">
        <v>219</v>
      </c>
      <c r="G51" s="232" t="s">
        <v>220</v>
      </c>
      <c r="H51" s="232">
        <f t="shared" si="1"/>
        <v>25</v>
      </c>
      <c r="I51" s="238">
        <v>25</v>
      </c>
      <c r="J51" s="238">
        <v>0</v>
      </c>
      <c r="K51" s="232" t="s">
        <v>47</v>
      </c>
      <c r="L51" s="232" t="s">
        <v>221</v>
      </c>
      <c r="M51" s="232" t="s">
        <v>221</v>
      </c>
      <c r="N51" s="232" t="s">
        <v>221</v>
      </c>
      <c r="O51" s="232" t="s">
        <v>221</v>
      </c>
      <c r="P51" s="232"/>
      <c r="Q51" s="234" t="s">
        <v>33</v>
      </c>
      <c r="R51" s="240"/>
    </row>
    <row r="52" s="223" customFormat="1" ht="51" customHeight="1" spans="1:18">
      <c r="A52" s="235">
        <v>52</v>
      </c>
      <c r="B52" s="236">
        <v>2014</v>
      </c>
      <c r="C52" s="232" t="s">
        <v>19</v>
      </c>
      <c r="D52" s="232"/>
      <c r="E52" s="237" t="s">
        <v>222</v>
      </c>
      <c r="F52" s="232" t="s">
        <v>135</v>
      </c>
      <c r="G52" s="232" t="s">
        <v>223</v>
      </c>
      <c r="H52" s="232">
        <f t="shared" si="1"/>
        <v>69.47</v>
      </c>
      <c r="I52" s="238">
        <v>69.47</v>
      </c>
      <c r="J52" s="238">
        <v>0</v>
      </c>
      <c r="K52" s="232" t="s">
        <v>30</v>
      </c>
      <c r="L52" s="232" t="s">
        <v>137</v>
      </c>
      <c r="M52" s="232" t="s">
        <v>137</v>
      </c>
      <c r="N52" s="232" t="s">
        <v>137</v>
      </c>
      <c r="O52" s="232" t="s">
        <v>137</v>
      </c>
      <c r="P52" s="232" t="s">
        <v>32</v>
      </c>
      <c r="Q52" s="234" t="s">
        <v>33</v>
      </c>
      <c r="R52" s="240"/>
    </row>
    <row r="53" s="223" customFormat="1" ht="51" customHeight="1" spans="1:18">
      <c r="A53" s="235">
        <v>53</v>
      </c>
      <c r="B53" s="236">
        <v>2014</v>
      </c>
      <c r="C53" s="232" t="s">
        <v>19</v>
      </c>
      <c r="D53" s="232"/>
      <c r="E53" s="237" t="s">
        <v>224</v>
      </c>
      <c r="F53" s="232" t="s">
        <v>35</v>
      </c>
      <c r="G53" s="232" t="s">
        <v>225</v>
      </c>
      <c r="H53" s="232">
        <f t="shared" si="1"/>
        <v>20.8</v>
      </c>
      <c r="I53" s="238">
        <v>20.8</v>
      </c>
      <c r="J53" s="238">
        <v>0</v>
      </c>
      <c r="K53" s="232" t="s">
        <v>30</v>
      </c>
      <c r="L53" s="232" t="s">
        <v>36</v>
      </c>
      <c r="M53" s="232" t="s">
        <v>226</v>
      </c>
      <c r="N53" s="232" t="s">
        <v>36</v>
      </c>
      <c r="O53" s="232" t="s">
        <v>36</v>
      </c>
      <c r="P53" s="232" t="s">
        <v>32</v>
      </c>
      <c r="Q53" s="234" t="s">
        <v>33</v>
      </c>
      <c r="R53" s="240"/>
    </row>
    <row r="54" s="223" customFormat="1" ht="51" customHeight="1" spans="1:18">
      <c r="A54" s="235">
        <v>55</v>
      </c>
      <c r="B54" s="236">
        <v>2014</v>
      </c>
      <c r="C54" s="232" t="s">
        <v>19</v>
      </c>
      <c r="D54" s="232"/>
      <c r="E54" s="237" t="s">
        <v>162</v>
      </c>
      <c r="F54" s="232" t="s">
        <v>163</v>
      </c>
      <c r="G54" s="232" t="s">
        <v>227</v>
      </c>
      <c r="H54" s="232">
        <f t="shared" si="1"/>
        <v>16.79</v>
      </c>
      <c r="I54" s="238">
        <v>16.79</v>
      </c>
      <c r="J54" s="238">
        <v>0</v>
      </c>
      <c r="K54" s="232" t="s">
        <v>30</v>
      </c>
      <c r="L54" s="232" t="s">
        <v>165</v>
      </c>
      <c r="M54" s="232" t="s">
        <v>166</v>
      </c>
      <c r="N54" s="232" t="s">
        <v>165</v>
      </c>
      <c r="O54" s="232" t="s">
        <v>166</v>
      </c>
      <c r="P54" s="232" t="s">
        <v>80</v>
      </c>
      <c r="Q54" s="234" t="s">
        <v>33</v>
      </c>
      <c r="R54" s="239" t="s">
        <v>81</v>
      </c>
    </row>
    <row r="55" s="223" customFormat="1" ht="51" customHeight="1" spans="1:18">
      <c r="A55" s="235">
        <v>56</v>
      </c>
      <c r="B55" s="236">
        <v>2014</v>
      </c>
      <c r="C55" s="232" t="s">
        <v>19</v>
      </c>
      <c r="D55" s="232"/>
      <c r="E55" s="237" t="s">
        <v>228</v>
      </c>
      <c r="F55" s="232" t="s">
        <v>229</v>
      </c>
      <c r="G55" s="232" t="s">
        <v>230</v>
      </c>
      <c r="H55" s="232">
        <f t="shared" si="1"/>
        <v>133.06</v>
      </c>
      <c r="I55" s="238">
        <v>133.06</v>
      </c>
      <c r="J55" s="238">
        <v>0</v>
      </c>
      <c r="K55" s="232" t="s">
        <v>30</v>
      </c>
      <c r="L55" s="232" t="s">
        <v>231</v>
      </c>
      <c r="M55" s="232" t="s">
        <v>231</v>
      </c>
      <c r="N55" s="232" t="s">
        <v>231</v>
      </c>
      <c r="O55" s="232" t="s">
        <v>231</v>
      </c>
      <c r="P55" s="232" t="s">
        <v>80</v>
      </c>
      <c r="Q55" s="234" t="s">
        <v>33</v>
      </c>
      <c r="R55" s="240"/>
    </row>
    <row r="56" s="223" customFormat="1" ht="40.5" spans="1:18">
      <c r="A56" s="235">
        <v>64</v>
      </c>
      <c r="B56" s="236">
        <v>2014</v>
      </c>
      <c r="C56" s="232" t="s">
        <v>232</v>
      </c>
      <c r="D56" s="232"/>
      <c r="E56" s="234" t="s">
        <v>233</v>
      </c>
      <c r="F56" s="232" t="s">
        <v>234</v>
      </c>
      <c r="G56" s="232" t="s">
        <v>235</v>
      </c>
      <c r="H56" s="232">
        <f t="shared" si="1"/>
        <v>956.86</v>
      </c>
      <c r="I56" s="238">
        <v>956.86</v>
      </c>
      <c r="J56" s="238">
        <v>0</v>
      </c>
      <c r="K56" s="232" t="s">
        <v>23</v>
      </c>
      <c r="L56" s="232" t="s">
        <v>236</v>
      </c>
      <c r="M56" s="232" t="s">
        <v>237</v>
      </c>
      <c r="N56" s="232" t="s">
        <v>236</v>
      </c>
      <c r="O56" s="232" t="s">
        <v>236</v>
      </c>
      <c r="P56" s="232" t="s">
        <v>145</v>
      </c>
      <c r="Q56" s="234" t="s">
        <v>38</v>
      </c>
      <c r="R56" s="239"/>
    </row>
    <row r="57" s="223" customFormat="1" ht="51" customHeight="1" spans="1:18">
      <c r="A57" s="235">
        <v>66</v>
      </c>
      <c r="B57" s="236">
        <v>2015</v>
      </c>
      <c r="C57" s="232" t="s">
        <v>19</v>
      </c>
      <c r="D57" s="232"/>
      <c r="E57" s="237" t="s">
        <v>238</v>
      </c>
      <c r="F57" s="232" t="s">
        <v>239</v>
      </c>
      <c r="G57" s="232" t="s">
        <v>240</v>
      </c>
      <c r="H57" s="232">
        <f t="shared" si="1"/>
        <v>226</v>
      </c>
      <c r="I57" s="238">
        <v>226</v>
      </c>
      <c r="J57" s="238">
        <v>0</v>
      </c>
      <c r="K57" s="232" t="s">
        <v>23</v>
      </c>
      <c r="L57" s="232" t="s">
        <v>241</v>
      </c>
      <c r="M57" s="232" t="s">
        <v>241</v>
      </c>
      <c r="N57" s="232" t="s">
        <v>241</v>
      </c>
      <c r="O57" s="232" t="s">
        <v>241</v>
      </c>
      <c r="P57" s="232" t="s">
        <v>242</v>
      </c>
      <c r="Q57" s="234" t="s">
        <v>26</v>
      </c>
      <c r="R57" s="239"/>
    </row>
    <row r="58" s="223" customFormat="1" ht="51" customHeight="1" spans="1:18">
      <c r="A58" s="243">
        <v>67</v>
      </c>
      <c r="B58" s="236">
        <v>2015</v>
      </c>
      <c r="C58" s="232" t="s">
        <v>19</v>
      </c>
      <c r="D58" s="232"/>
      <c r="E58" s="237" t="s">
        <v>243</v>
      </c>
      <c r="F58" s="232" t="s">
        <v>234</v>
      </c>
      <c r="G58" s="232" t="s">
        <v>244</v>
      </c>
      <c r="H58" s="232">
        <v>180</v>
      </c>
      <c r="I58" s="238">
        <v>180</v>
      </c>
      <c r="J58" s="238">
        <v>0</v>
      </c>
      <c r="K58" s="232" t="s">
        <v>30</v>
      </c>
      <c r="L58" s="232" t="s">
        <v>236</v>
      </c>
      <c r="M58" s="232" t="s">
        <v>236</v>
      </c>
      <c r="N58" s="232" t="s">
        <v>236</v>
      </c>
      <c r="O58" s="232" t="s">
        <v>145</v>
      </c>
      <c r="P58" s="232" t="s">
        <v>236</v>
      </c>
      <c r="Q58" s="234"/>
      <c r="R58" s="239"/>
    </row>
    <row r="59" s="223" customFormat="1" ht="51" customHeight="1" spans="1:18">
      <c r="A59" s="235">
        <v>68</v>
      </c>
      <c r="B59" s="236">
        <v>2015</v>
      </c>
      <c r="C59" s="232" t="s">
        <v>19</v>
      </c>
      <c r="D59" s="232"/>
      <c r="E59" s="234" t="s">
        <v>245</v>
      </c>
      <c r="F59" s="232" t="s">
        <v>183</v>
      </c>
      <c r="G59" s="232" t="s">
        <v>246</v>
      </c>
      <c r="H59" s="232">
        <f t="shared" ref="H59:H71" si="2">I59+J59</f>
        <v>150</v>
      </c>
      <c r="I59" s="238">
        <v>150</v>
      </c>
      <c r="J59" s="238">
        <v>0</v>
      </c>
      <c r="K59" s="232" t="s">
        <v>23</v>
      </c>
      <c r="L59" s="232" t="s">
        <v>185</v>
      </c>
      <c r="M59" s="232" t="s">
        <v>186</v>
      </c>
      <c r="N59" s="232" t="s">
        <v>185</v>
      </c>
      <c r="O59" s="232" t="s">
        <v>185</v>
      </c>
      <c r="P59" s="232" t="s">
        <v>126</v>
      </c>
      <c r="Q59" s="234" t="s">
        <v>38</v>
      </c>
      <c r="R59" s="239"/>
    </row>
    <row r="60" s="223" customFormat="1" ht="51" customHeight="1" spans="1:18">
      <c r="A60" s="235">
        <v>69</v>
      </c>
      <c r="B60" s="236">
        <v>2015</v>
      </c>
      <c r="C60" s="232" t="s">
        <v>19</v>
      </c>
      <c r="D60" s="232"/>
      <c r="E60" s="234" t="s">
        <v>247</v>
      </c>
      <c r="F60" s="232" t="s">
        <v>139</v>
      </c>
      <c r="G60" s="232" t="s">
        <v>248</v>
      </c>
      <c r="H60" s="232">
        <f t="shared" si="2"/>
        <v>80</v>
      </c>
      <c r="I60" s="238">
        <v>80</v>
      </c>
      <c r="J60" s="238">
        <v>0</v>
      </c>
      <c r="K60" s="232" t="s">
        <v>23</v>
      </c>
      <c r="L60" s="232" t="s">
        <v>66</v>
      </c>
      <c r="M60" s="232" t="s">
        <v>249</v>
      </c>
      <c r="N60" s="232" t="s">
        <v>66</v>
      </c>
      <c r="O60" s="232" t="s">
        <v>66</v>
      </c>
      <c r="P60" s="232" t="s">
        <v>53</v>
      </c>
      <c r="Q60" s="234" t="s">
        <v>38</v>
      </c>
      <c r="R60" s="239"/>
    </row>
    <row r="61" s="223" customFormat="1" ht="51" customHeight="1" spans="1:18">
      <c r="A61" s="235">
        <v>70</v>
      </c>
      <c r="B61" s="236">
        <v>2015</v>
      </c>
      <c r="C61" s="232" t="s">
        <v>19</v>
      </c>
      <c r="D61" s="232"/>
      <c r="E61" s="234" t="s">
        <v>250</v>
      </c>
      <c r="F61" s="232" t="s">
        <v>211</v>
      </c>
      <c r="G61" s="232" t="s">
        <v>251</v>
      </c>
      <c r="H61" s="232">
        <f t="shared" si="2"/>
        <v>50</v>
      </c>
      <c r="I61" s="238">
        <v>50</v>
      </c>
      <c r="J61" s="238">
        <v>0</v>
      </c>
      <c r="K61" s="232" t="s">
        <v>30</v>
      </c>
      <c r="L61" s="232" t="s">
        <v>213</v>
      </c>
      <c r="M61" s="232" t="s">
        <v>213</v>
      </c>
      <c r="N61" s="232" t="s">
        <v>213</v>
      </c>
      <c r="O61" s="232" t="s">
        <v>213</v>
      </c>
      <c r="P61" s="232" t="s">
        <v>133</v>
      </c>
      <c r="Q61" s="234" t="s">
        <v>33</v>
      </c>
      <c r="R61" s="240"/>
    </row>
    <row r="62" s="223" customFormat="1" ht="51" customHeight="1" spans="1:18">
      <c r="A62" s="235">
        <v>72</v>
      </c>
      <c r="B62" s="236">
        <v>2015</v>
      </c>
      <c r="C62" s="232" t="s">
        <v>19</v>
      </c>
      <c r="D62" s="232"/>
      <c r="E62" s="234" t="s">
        <v>252</v>
      </c>
      <c r="F62" s="232" t="s">
        <v>253</v>
      </c>
      <c r="G62" s="232" t="s">
        <v>254</v>
      </c>
      <c r="H62" s="232">
        <f t="shared" si="2"/>
        <v>25</v>
      </c>
      <c r="I62" s="238">
        <v>25</v>
      </c>
      <c r="J62" s="238">
        <v>0</v>
      </c>
      <c r="K62" s="232" t="s">
        <v>47</v>
      </c>
      <c r="L62" s="232" t="s">
        <v>255</v>
      </c>
      <c r="M62" s="232" t="s">
        <v>255</v>
      </c>
      <c r="N62" s="232" t="s">
        <v>255</v>
      </c>
      <c r="O62" s="232" t="s">
        <v>255</v>
      </c>
      <c r="P62" s="232"/>
      <c r="Q62" s="234" t="s">
        <v>33</v>
      </c>
      <c r="R62" s="240"/>
    </row>
    <row r="63" s="223" customFormat="1" ht="51" customHeight="1" spans="1:18">
      <c r="A63" s="235">
        <v>73</v>
      </c>
      <c r="B63" s="236">
        <v>2015</v>
      </c>
      <c r="C63" s="232" t="s">
        <v>19</v>
      </c>
      <c r="D63" s="232"/>
      <c r="E63" s="234" t="s">
        <v>256</v>
      </c>
      <c r="F63" s="232" t="s">
        <v>153</v>
      </c>
      <c r="G63" s="232" t="s">
        <v>257</v>
      </c>
      <c r="H63" s="232">
        <f t="shared" si="2"/>
        <v>40</v>
      </c>
      <c r="I63" s="238">
        <v>40</v>
      </c>
      <c r="J63" s="238">
        <v>0</v>
      </c>
      <c r="K63" s="232" t="s">
        <v>47</v>
      </c>
      <c r="L63" s="232" t="s">
        <v>258</v>
      </c>
      <c r="M63" s="232" t="s">
        <v>258</v>
      </c>
      <c r="N63" s="232" t="s">
        <v>258</v>
      </c>
      <c r="O63" s="232" t="s">
        <v>258</v>
      </c>
      <c r="P63" s="232"/>
      <c r="Q63" s="234" t="s">
        <v>33</v>
      </c>
      <c r="R63" s="240"/>
    </row>
    <row r="64" s="223" customFormat="1" ht="51" customHeight="1" spans="1:18">
      <c r="A64" s="235">
        <v>74</v>
      </c>
      <c r="B64" s="236">
        <v>2015</v>
      </c>
      <c r="C64" s="232" t="s">
        <v>19</v>
      </c>
      <c r="D64" s="232"/>
      <c r="E64" s="237" t="s">
        <v>259</v>
      </c>
      <c r="F64" s="232" t="s">
        <v>260</v>
      </c>
      <c r="G64" s="232" t="s">
        <v>261</v>
      </c>
      <c r="H64" s="232">
        <f t="shared" si="2"/>
        <v>75</v>
      </c>
      <c r="I64" s="238">
        <v>75</v>
      </c>
      <c r="J64" s="238">
        <v>0</v>
      </c>
      <c r="K64" s="232" t="s">
        <v>23</v>
      </c>
      <c r="L64" s="232" t="s">
        <v>262</v>
      </c>
      <c r="M64" s="232" t="s">
        <v>262</v>
      </c>
      <c r="N64" s="232" t="s">
        <v>262</v>
      </c>
      <c r="O64" s="232" t="s">
        <v>262</v>
      </c>
      <c r="P64" s="232" t="s">
        <v>25</v>
      </c>
      <c r="Q64" s="234" t="s">
        <v>38</v>
      </c>
      <c r="R64" s="239"/>
    </row>
    <row r="65" s="223" customFormat="1" ht="51" customHeight="1" spans="1:19">
      <c r="A65" s="235">
        <v>75</v>
      </c>
      <c r="B65" s="236">
        <v>2015</v>
      </c>
      <c r="C65" s="232" t="s">
        <v>19</v>
      </c>
      <c r="D65" s="232"/>
      <c r="E65" s="234" t="s">
        <v>263</v>
      </c>
      <c r="F65" s="232" t="s">
        <v>198</v>
      </c>
      <c r="G65" s="232" t="s">
        <v>264</v>
      </c>
      <c r="H65" s="232">
        <f t="shared" si="2"/>
        <v>65</v>
      </c>
      <c r="I65" s="238">
        <v>65</v>
      </c>
      <c r="J65" s="238">
        <v>0</v>
      </c>
      <c r="K65" s="232" t="s">
        <v>23</v>
      </c>
      <c r="L65" s="232" t="s">
        <v>200</v>
      </c>
      <c r="M65" s="232" t="s">
        <v>200</v>
      </c>
      <c r="N65" s="232" t="s">
        <v>200</v>
      </c>
      <c r="O65" s="232" t="s">
        <v>200</v>
      </c>
      <c r="P65" s="232" t="s">
        <v>53</v>
      </c>
      <c r="Q65" s="234" t="s">
        <v>102</v>
      </c>
      <c r="R65" s="239"/>
    </row>
    <row r="66" s="223" customFormat="1" ht="51" customHeight="1" spans="1:19">
      <c r="A66" s="235">
        <v>76</v>
      </c>
      <c r="B66" s="236">
        <v>2015</v>
      </c>
      <c r="C66" s="232" t="s">
        <v>19</v>
      </c>
      <c r="D66" s="232"/>
      <c r="E66" s="234" t="s">
        <v>265</v>
      </c>
      <c r="F66" s="232" t="s">
        <v>266</v>
      </c>
      <c r="G66" s="232" t="s">
        <v>267</v>
      </c>
      <c r="H66" s="232">
        <f t="shared" si="2"/>
        <v>350</v>
      </c>
      <c r="I66" s="238">
        <v>350</v>
      </c>
      <c r="J66" s="238">
        <v>0</v>
      </c>
      <c r="K66" s="232" t="s">
        <v>23</v>
      </c>
      <c r="L66" s="232" t="s">
        <v>268</v>
      </c>
      <c r="M66" s="232" t="s">
        <v>37</v>
      </c>
      <c r="N66" s="232" t="s">
        <v>268</v>
      </c>
      <c r="O66" s="232" t="s">
        <v>268</v>
      </c>
      <c r="P66" s="232" t="s">
        <v>145</v>
      </c>
      <c r="Q66" s="234" t="s">
        <v>38</v>
      </c>
      <c r="R66" s="239"/>
    </row>
    <row r="67" s="223" customFormat="1" ht="51" customHeight="1" spans="1:19">
      <c r="A67" s="235">
        <v>77</v>
      </c>
      <c r="B67" s="236">
        <v>2015</v>
      </c>
      <c r="C67" s="232" t="s">
        <v>19</v>
      </c>
      <c r="D67" s="232"/>
      <c r="E67" s="234" t="s">
        <v>269</v>
      </c>
      <c r="F67" s="232" t="s">
        <v>266</v>
      </c>
      <c r="G67" s="232" t="s">
        <v>270</v>
      </c>
      <c r="H67" s="232">
        <f t="shared" si="2"/>
        <v>50</v>
      </c>
      <c r="I67" s="238">
        <v>50</v>
      </c>
      <c r="J67" s="238">
        <v>0</v>
      </c>
      <c r="K67" s="232" t="s">
        <v>47</v>
      </c>
      <c r="L67" s="232" t="s">
        <v>271</v>
      </c>
      <c r="M67" s="232" t="s">
        <v>271</v>
      </c>
      <c r="N67" s="232" t="s">
        <v>271</v>
      </c>
      <c r="O67" s="232" t="s">
        <v>271</v>
      </c>
      <c r="P67" s="232"/>
      <c r="Q67" s="234" t="s">
        <v>33</v>
      </c>
      <c r="R67" s="240"/>
    </row>
    <row r="68" s="223" customFormat="1" ht="66" customHeight="1" spans="1:19">
      <c r="A68" s="235">
        <v>78</v>
      </c>
      <c r="B68" s="236">
        <v>2015</v>
      </c>
      <c r="C68" s="232" t="s">
        <v>19</v>
      </c>
      <c r="D68" s="232"/>
      <c r="E68" s="237" t="s">
        <v>272</v>
      </c>
      <c r="F68" s="232" t="s">
        <v>273</v>
      </c>
      <c r="G68" s="232" t="s">
        <v>274</v>
      </c>
      <c r="H68" s="232">
        <f t="shared" si="2"/>
        <v>270</v>
      </c>
      <c r="I68" s="238">
        <v>270</v>
      </c>
      <c r="J68" s="238">
        <v>0</v>
      </c>
      <c r="K68" s="232" t="s">
        <v>23</v>
      </c>
      <c r="L68" s="232" t="s">
        <v>275</v>
      </c>
      <c r="M68" s="232" t="s">
        <v>276</v>
      </c>
      <c r="N68" s="232" t="s">
        <v>275</v>
      </c>
      <c r="O68" s="232" t="s">
        <v>275</v>
      </c>
      <c r="P68" s="232" t="s">
        <v>133</v>
      </c>
      <c r="Q68" s="234" t="s">
        <v>127</v>
      </c>
      <c r="R68" s="239" t="s">
        <v>277</v>
      </c>
      <c r="S68" s="223" t="s">
        <v>128</v>
      </c>
    </row>
    <row r="69" s="223" customFormat="1" ht="51" customHeight="1" spans="1:19">
      <c r="A69" s="235">
        <v>79</v>
      </c>
      <c r="B69" s="236">
        <v>2015</v>
      </c>
      <c r="C69" s="232" t="s">
        <v>19</v>
      </c>
      <c r="D69" s="232"/>
      <c r="E69" s="237" t="s">
        <v>278</v>
      </c>
      <c r="F69" s="232" t="s">
        <v>273</v>
      </c>
      <c r="G69" s="232" t="s">
        <v>279</v>
      </c>
      <c r="H69" s="232">
        <f t="shared" si="2"/>
        <v>130</v>
      </c>
      <c r="I69" s="238">
        <v>130</v>
      </c>
      <c r="J69" s="238">
        <v>0</v>
      </c>
      <c r="K69" s="232" t="s">
        <v>23</v>
      </c>
      <c r="L69" s="232" t="s">
        <v>275</v>
      </c>
      <c r="M69" s="232" t="s">
        <v>276</v>
      </c>
      <c r="N69" s="232" t="s">
        <v>275</v>
      </c>
      <c r="O69" s="232" t="s">
        <v>275</v>
      </c>
      <c r="P69" s="232" t="s">
        <v>133</v>
      </c>
      <c r="Q69" s="234" t="s">
        <v>127</v>
      </c>
      <c r="R69" s="239" t="s">
        <v>277</v>
      </c>
      <c r="S69" s="223" t="s">
        <v>128</v>
      </c>
    </row>
    <row r="70" s="223" customFormat="1" ht="51" customHeight="1" spans="1:19">
      <c r="A70" s="235">
        <v>80</v>
      </c>
      <c r="B70" s="236">
        <v>2015</v>
      </c>
      <c r="C70" s="232" t="s">
        <v>19</v>
      </c>
      <c r="D70" s="232"/>
      <c r="E70" s="234" t="s">
        <v>280</v>
      </c>
      <c r="F70" s="232" t="s">
        <v>28</v>
      </c>
      <c r="G70" s="232" t="s">
        <v>281</v>
      </c>
      <c r="H70" s="232">
        <f t="shared" si="2"/>
        <v>30</v>
      </c>
      <c r="I70" s="238">
        <v>30</v>
      </c>
      <c r="J70" s="238">
        <v>0</v>
      </c>
      <c r="K70" s="232" t="s">
        <v>23</v>
      </c>
      <c r="L70" s="241" t="s">
        <v>282</v>
      </c>
      <c r="M70" s="232" t="s">
        <v>282</v>
      </c>
      <c r="N70" s="232" t="s">
        <v>282</v>
      </c>
      <c r="O70" s="232" t="s">
        <v>282</v>
      </c>
      <c r="P70" s="232" t="s">
        <v>32</v>
      </c>
      <c r="Q70" s="234" t="s">
        <v>38</v>
      </c>
      <c r="R70" s="239" t="s">
        <v>54</v>
      </c>
    </row>
    <row r="71" s="223" customFormat="1" ht="51" customHeight="1" spans="1:19">
      <c r="A71" s="235">
        <v>81</v>
      </c>
      <c r="B71" s="236">
        <v>2015</v>
      </c>
      <c r="C71" s="232" t="s">
        <v>19</v>
      </c>
      <c r="D71" s="232"/>
      <c r="E71" s="237" t="s">
        <v>283</v>
      </c>
      <c r="F71" s="232" t="s">
        <v>284</v>
      </c>
      <c r="G71" s="232" t="s">
        <v>285</v>
      </c>
      <c r="H71" s="232">
        <f t="shared" si="2"/>
        <v>30</v>
      </c>
      <c r="I71" s="238">
        <v>30</v>
      </c>
      <c r="J71" s="238">
        <v>0</v>
      </c>
      <c r="K71" s="232" t="s">
        <v>23</v>
      </c>
      <c r="L71" s="232" t="s">
        <v>286</v>
      </c>
      <c r="M71" s="232" t="s">
        <v>286</v>
      </c>
      <c r="N71" s="232" t="s">
        <v>286</v>
      </c>
      <c r="O71" s="232" t="s">
        <v>286</v>
      </c>
      <c r="P71" s="232" t="s">
        <v>126</v>
      </c>
      <c r="Q71" s="234" t="s">
        <v>127</v>
      </c>
      <c r="R71" s="239"/>
      <c r="S71" s="223" t="s">
        <v>128</v>
      </c>
    </row>
    <row r="72" s="223" customFormat="1" ht="51" customHeight="1" spans="1:19">
      <c r="A72" s="243">
        <v>82</v>
      </c>
      <c r="B72" s="236">
        <v>2015</v>
      </c>
      <c r="C72" s="232" t="s">
        <v>19</v>
      </c>
      <c r="D72" s="232"/>
      <c r="E72" s="237" t="s">
        <v>287</v>
      </c>
      <c r="F72" s="232" t="s">
        <v>77</v>
      </c>
      <c r="G72" s="232" t="s">
        <v>288</v>
      </c>
      <c r="H72" s="232">
        <v>30</v>
      </c>
      <c r="I72" s="238">
        <v>30</v>
      </c>
      <c r="J72" s="238">
        <v>0</v>
      </c>
      <c r="K72" s="232" t="s">
        <v>30</v>
      </c>
      <c r="L72" s="232" t="s">
        <v>165</v>
      </c>
      <c r="M72" s="232" t="s">
        <v>165</v>
      </c>
      <c r="N72" s="232" t="s">
        <v>165</v>
      </c>
      <c r="O72" s="232" t="s">
        <v>80</v>
      </c>
      <c r="P72" s="232" t="s">
        <v>165</v>
      </c>
      <c r="Q72" s="234"/>
      <c r="R72" s="239"/>
    </row>
    <row r="73" s="223" customFormat="1" ht="51" customHeight="1" spans="1:19">
      <c r="A73" s="235">
        <v>83</v>
      </c>
      <c r="B73" s="236">
        <v>2015</v>
      </c>
      <c r="C73" s="232" t="s">
        <v>19</v>
      </c>
      <c r="D73" s="232"/>
      <c r="E73" s="234" t="s">
        <v>289</v>
      </c>
      <c r="F73" s="232" t="s">
        <v>69</v>
      </c>
      <c r="G73" s="232" t="s">
        <v>290</v>
      </c>
      <c r="H73" s="232">
        <f t="shared" ref="H73:H134" si="3">I73+J73</f>
        <v>40</v>
      </c>
      <c r="I73" s="238">
        <v>40</v>
      </c>
      <c r="J73" s="238">
        <v>0</v>
      </c>
      <c r="K73" s="232" t="s">
        <v>47</v>
      </c>
      <c r="L73" s="232" t="s">
        <v>291</v>
      </c>
      <c r="M73" s="232" t="s">
        <v>291</v>
      </c>
      <c r="N73" s="232" t="s">
        <v>291</v>
      </c>
      <c r="O73" s="232" t="s">
        <v>291</v>
      </c>
      <c r="P73" s="232"/>
      <c r="Q73" s="234" t="s">
        <v>33</v>
      </c>
      <c r="R73" s="240"/>
    </row>
    <row r="74" s="223" customFormat="1" ht="51" customHeight="1" spans="1:19">
      <c r="A74" s="235">
        <v>85</v>
      </c>
      <c r="B74" s="236">
        <v>2015</v>
      </c>
      <c r="C74" s="232" t="s">
        <v>19</v>
      </c>
      <c r="D74" s="232"/>
      <c r="E74" s="234" t="s">
        <v>292</v>
      </c>
      <c r="F74" s="232" t="s">
        <v>293</v>
      </c>
      <c r="G74" s="232" t="s">
        <v>294</v>
      </c>
      <c r="H74" s="232">
        <f t="shared" si="3"/>
        <v>155</v>
      </c>
      <c r="I74" s="238">
        <v>155</v>
      </c>
      <c r="J74" s="238">
        <v>0</v>
      </c>
      <c r="K74" s="232" t="s">
        <v>47</v>
      </c>
      <c r="L74" s="232" t="s">
        <v>295</v>
      </c>
      <c r="M74" s="232" t="s">
        <v>295</v>
      </c>
      <c r="N74" s="232" t="s">
        <v>295</v>
      </c>
      <c r="O74" s="232" t="s">
        <v>295</v>
      </c>
      <c r="P74" s="232"/>
      <c r="Q74" s="234" t="s">
        <v>33</v>
      </c>
      <c r="R74" s="240"/>
    </row>
    <row r="75" s="223" customFormat="1" ht="57" customHeight="1" spans="1:19">
      <c r="A75" s="235">
        <v>93</v>
      </c>
      <c r="B75" s="236">
        <v>2015</v>
      </c>
      <c r="C75" s="232" t="s">
        <v>232</v>
      </c>
      <c r="D75" s="232"/>
      <c r="E75" s="237" t="s">
        <v>296</v>
      </c>
      <c r="F75" s="232" t="s">
        <v>297</v>
      </c>
      <c r="G75" s="232" t="s">
        <v>298</v>
      </c>
      <c r="H75" s="232">
        <f t="shared" si="3"/>
        <v>299.97</v>
      </c>
      <c r="I75" s="238">
        <v>299.97</v>
      </c>
      <c r="J75" s="238">
        <v>0</v>
      </c>
      <c r="K75" s="232" t="s">
        <v>23</v>
      </c>
      <c r="L75" s="232" t="s">
        <v>299</v>
      </c>
      <c r="M75" s="232" t="s">
        <v>299</v>
      </c>
      <c r="N75" s="232" t="s">
        <v>299</v>
      </c>
      <c r="O75" s="232" t="s">
        <v>299</v>
      </c>
      <c r="P75" s="232" t="s">
        <v>133</v>
      </c>
      <c r="Q75" s="234" t="s">
        <v>127</v>
      </c>
      <c r="R75" s="239"/>
      <c r="S75" s="223" t="s">
        <v>128</v>
      </c>
    </row>
    <row r="76" s="223" customFormat="1" ht="71" customHeight="1" spans="1:19">
      <c r="A76" s="235">
        <v>94</v>
      </c>
      <c r="B76" s="236">
        <v>2016</v>
      </c>
      <c r="C76" s="232" t="s">
        <v>300</v>
      </c>
      <c r="D76" s="232"/>
      <c r="E76" s="237" t="s">
        <v>301</v>
      </c>
      <c r="F76" s="232" t="s">
        <v>302</v>
      </c>
      <c r="G76" s="232" t="s">
        <v>303</v>
      </c>
      <c r="H76" s="232">
        <f t="shared" si="3"/>
        <v>19.13</v>
      </c>
      <c r="I76" s="238">
        <v>19.13</v>
      </c>
      <c r="J76" s="238">
        <v>0</v>
      </c>
      <c r="K76" s="232" t="s">
        <v>23</v>
      </c>
      <c r="L76" s="232" t="s">
        <v>304</v>
      </c>
      <c r="M76" s="232" t="s">
        <v>305</v>
      </c>
      <c r="N76" s="232" t="s">
        <v>304</v>
      </c>
      <c r="O76" s="232" t="s">
        <v>304</v>
      </c>
      <c r="P76" s="232" t="s">
        <v>25</v>
      </c>
      <c r="Q76" s="234" t="s">
        <v>38</v>
      </c>
      <c r="R76" s="239"/>
    </row>
    <row r="77" s="223" customFormat="1" ht="71" customHeight="1" spans="1:19">
      <c r="A77" s="235">
        <v>95</v>
      </c>
      <c r="B77" s="236">
        <v>2016</v>
      </c>
      <c r="C77" s="232" t="s">
        <v>300</v>
      </c>
      <c r="D77" s="232"/>
      <c r="E77" s="237" t="s">
        <v>306</v>
      </c>
      <c r="F77" s="232" t="s">
        <v>302</v>
      </c>
      <c r="G77" s="232" t="s">
        <v>307</v>
      </c>
      <c r="H77" s="232">
        <f t="shared" si="3"/>
        <v>141.12</v>
      </c>
      <c r="I77" s="238">
        <v>141.12</v>
      </c>
      <c r="J77" s="238">
        <v>0</v>
      </c>
      <c r="K77" s="232" t="s">
        <v>23</v>
      </c>
      <c r="L77" s="232" t="s">
        <v>304</v>
      </c>
      <c r="M77" s="232" t="s">
        <v>308</v>
      </c>
      <c r="N77" s="232" t="s">
        <v>304</v>
      </c>
      <c r="O77" s="232" t="s">
        <v>304</v>
      </c>
      <c r="P77" s="232" t="s">
        <v>25</v>
      </c>
      <c r="Q77" s="234" t="s">
        <v>38</v>
      </c>
      <c r="R77" s="239"/>
    </row>
    <row r="78" s="223" customFormat="1" ht="51" customHeight="1" spans="1:19">
      <c r="A78" s="235">
        <v>96</v>
      </c>
      <c r="B78" s="236">
        <v>2016</v>
      </c>
      <c r="C78" s="232" t="s">
        <v>300</v>
      </c>
      <c r="D78" s="232"/>
      <c r="E78" s="237" t="s">
        <v>309</v>
      </c>
      <c r="F78" s="232" t="s">
        <v>21</v>
      </c>
      <c r="G78" s="232" t="s">
        <v>310</v>
      </c>
      <c r="H78" s="232">
        <f t="shared" si="3"/>
        <v>31.29</v>
      </c>
      <c r="I78" s="238">
        <v>31.29</v>
      </c>
      <c r="J78" s="238">
        <v>0</v>
      </c>
      <c r="K78" s="232" t="s">
        <v>23</v>
      </c>
      <c r="L78" s="232" t="s">
        <v>24</v>
      </c>
      <c r="M78" s="232" t="s">
        <v>24</v>
      </c>
      <c r="N78" s="232" t="s">
        <v>24</v>
      </c>
      <c r="O78" s="232" t="s">
        <v>24</v>
      </c>
      <c r="P78" s="232" t="s">
        <v>25</v>
      </c>
      <c r="Q78" s="234" t="s">
        <v>38</v>
      </c>
      <c r="R78" s="239"/>
    </row>
    <row r="79" s="223" customFormat="1" ht="51" customHeight="1" spans="1:19">
      <c r="A79" s="235">
        <v>97</v>
      </c>
      <c r="B79" s="236">
        <v>2016</v>
      </c>
      <c r="C79" s="232" t="s">
        <v>300</v>
      </c>
      <c r="D79" s="232"/>
      <c r="E79" s="237" t="s">
        <v>311</v>
      </c>
      <c r="F79" s="232" t="s">
        <v>21</v>
      </c>
      <c r="G79" s="232" t="s">
        <v>312</v>
      </c>
      <c r="H79" s="232">
        <f t="shared" si="3"/>
        <v>59.63</v>
      </c>
      <c r="I79" s="238">
        <v>59.63</v>
      </c>
      <c r="J79" s="238">
        <v>0</v>
      </c>
      <c r="K79" s="232" t="s">
        <v>47</v>
      </c>
      <c r="L79" s="232" t="s">
        <v>313</v>
      </c>
      <c r="M79" s="232" t="s">
        <v>313</v>
      </c>
      <c r="N79" s="232" t="s">
        <v>313</v>
      </c>
      <c r="O79" s="232" t="s">
        <v>313</v>
      </c>
      <c r="P79" s="232"/>
      <c r="Q79" s="234" t="s">
        <v>33</v>
      </c>
      <c r="R79" s="240"/>
    </row>
    <row r="80" s="223" customFormat="1" ht="51" customHeight="1" spans="1:19">
      <c r="A80" s="235">
        <v>98</v>
      </c>
      <c r="B80" s="236">
        <v>2016</v>
      </c>
      <c r="C80" s="232" t="s">
        <v>300</v>
      </c>
      <c r="D80" s="232"/>
      <c r="E80" s="237" t="s">
        <v>314</v>
      </c>
      <c r="F80" s="232" t="s">
        <v>315</v>
      </c>
      <c r="G80" s="232" t="s">
        <v>316</v>
      </c>
      <c r="H80" s="232">
        <f t="shared" si="3"/>
        <v>45.63</v>
      </c>
      <c r="I80" s="238">
        <v>45.63</v>
      </c>
      <c r="J80" s="238">
        <v>0</v>
      </c>
      <c r="K80" s="232" t="s">
        <v>23</v>
      </c>
      <c r="L80" s="232" t="s">
        <v>317</v>
      </c>
      <c r="M80" s="232" t="s">
        <v>317</v>
      </c>
      <c r="N80" s="232" t="s">
        <v>317</v>
      </c>
      <c r="O80" s="232" t="s">
        <v>317</v>
      </c>
      <c r="P80" s="232" t="s">
        <v>25</v>
      </c>
      <c r="Q80" s="234" t="s">
        <v>127</v>
      </c>
      <c r="R80" s="239"/>
      <c r="S80" s="223" t="s">
        <v>128</v>
      </c>
    </row>
    <row r="81" s="223" customFormat="1" ht="135" spans="1:18">
      <c r="A81" s="235">
        <v>99</v>
      </c>
      <c r="B81" s="236">
        <v>2016</v>
      </c>
      <c r="C81" s="232" t="s">
        <v>300</v>
      </c>
      <c r="D81" s="232"/>
      <c r="E81" s="234" t="s">
        <v>318</v>
      </c>
      <c r="F81" s="232" t="s">
        <v>319</v>
      </c>
      <c r="G81" s="232" t="s">
        <v>320</v>
      </c>
      <c r="H81" s="232">
        <f t="shared" si="3"/>
        <v>55.68</v>
      </c>
      <c r="I81" s="238">
        <v>55.68</v>
      </c>
      <c r="J81" s="238">
        <v>0</v>
      </c>
      <c r="K81" s="232" t="s">
        <v>47</v>
      </c>
      <c r="L81" s="232" t="s">
        <v>321</v>
      </c>
      <c r="M81" s="232" t="s">
        <v>321</v>
      </c>
      <c r="N81" s="232" t="s">
        <v>321</v>
      </c>
      <c r="O81" s="232" t="s">
        <v>321</v>
      </c>
      <c r="P81" s="232"/>
      <c r="Q81" s="234" t="s">
        <v>33</v>
      </c>
      <c r="R81" s="240"/>
    </row>
    <row r="82" s="223" customFormat="1" ht="108" spans="1:18">
      <c r="A82" s="235">
        <v>100</v>
      </c>
      <c r="B82" s="236">
        <v>2016</v>
      </c>
      <c r="C82" s="232" t="s">
        <v>300</v>
      </c>
      <c r="D82" s="232"/>
      <c r="E82" s="234" t="s">
        <v>322</v>
      </c>
      <c r="F82" s="232" t="s">
        <v>323</v>
      </c>
      <c r="G82" s="232" t="s">
        <v>324</v>
      </c>
      <c r="H82" s="232">
        <f t="shared" si="3"/>
        <v>50.6</v>
      </c>
      <c r="I82" s="238">
        <v>50.6</v>
      </c>
      <c r="J82" s="238">
        <v>0</v>
      </c>
      <c r="K82" s="232" t="s">
        <v>47</v>
      </c>
      <c r="L82" s="232" t="s">
        <v>325</v>
      </c>
      <c r="M82" s="232" t="s">
        <v>325</v>
      </c>
      <c r="N82" s="232" t="s">
        <v>325</v>
      </c>
      <c r="O82" s="232" t="s">
        <v>325</v>
      </c>
      <c r="P82" s="232"/>
      <c r="Q82" s="234" t="s">
        <v>33</v>
      </c>
      <c r="R82" s="240"/>
    </row>
    <row r="83" s="223" customFormat="1" ht="51" customHeight="1" spans="1:18">
      <c r="A83" s="235">
        <v>101</v>
      </c>
      <c r="B83" s="236">
        <v>2016</v>
      </c>
      <c r="C83" s="232" t="s">
        <v>300</v>
      </c>
      <c r="D83" s="232"/>
      <c r="E83" s="234" t="s">
        <v>326</v>
      </c>
      <c r="F83" s="232" t="s">
        <v>327</v>
      </c>
      <c r="G83" s="232" t="s">
        <v>328</v>
      </c>
      <c r="H83" s="232">
        <f t="shared" si="3"/>
        <v>10.08</v>
      </c>
      <c r="I83" s="238">
        <v>10.08</v>
      </c>
      <c r="J83" s="238">
        <v>0</v>
      </c>
      <c r="K83" s="232" t="s">
        <v>47</v>
      </c>
      <c r="L83" s="232" t="s">
        <v>329</v>
      </c>
      <c r="M83" s="232" t="s">
        <v>329</v>
      </c>
      <c r="N83" s="232" t="s">
        <v>329</v>
      </c>
      <c r="O83" s="232" t="s">
        <v>329</v>
      </c>
      <c r="P83" s="232"/>
      <c r="Q83" s="234" t="s">
        <v>33</v>
      </c>
      <c r="R83" s="240"/>
    </row>
    <row r="84" s="223" customFormat="1" ht="81" spans="1:18">
      <c r="A84" s="235">
        <v>102</v>
      </c>
      <c r="B84" s="236">
        <v>2016</v>
      </c>
      <c r="C84" s="232" t="s">
        <v>300</v>
      </c>
      <c r="D84" s="232"/>
      <c r="E84" s="234" t="s">
        <v>330</v>
      </c>
      <c r="F84" s="232" t="s">
        <v>331</v>
      </c>
      <c r="G84" s="232" t="s">
        <v>332</v>
      </c>
      <c r="H84" s="232">
        <f t="shared" si="3"/>
        <v>116.2</v>
      </c>
      <c r="I84" s="238">
        <v>116.2</v>
      </c>
      <c r="J84" s="238">
        <v>0</v>
      </c>
      <c r="K84" s="232" t="s">
        <v>47</v>
      </c>
      <c r="L84" s="232" t="s">
        <v>333</v>
      </c>
      <c r="M84" s="232" t="s">
        <v>333</v>
      </c>
      <c r="N84" s="232" t="s">
        <v>333</v>
      </c>
      <c r="O84" s="232" t="s">
        <v>333</v>
      </c>
      <c r="P84" s="232"/>
      <c r="Q84" s="234" t="s">
        <v>33</v>
      </c>
      <c r="R84" s="240"/>
    </row>
    <row r="85" s="223" customFormat="1" ht="54" spans="1:18">
      <c r="A85" s="235">
        <v>103</v>
      </c>
      <c r="B85" s="236">
        <v>2016</v>
      </c>
      <c r="C85" s="232" t="s">
        <v>300</v>
      </c>
      <c r="D85" s="232"/>
      <c r="E85" s="237" t="s">
        <v>334</v>
      </c>
      <c r="F85" s="232" t="s">
        <v>335</v>
      </c>
      <c r="G85" s="232" t="s">
        <v>336</v>
      </c>
      <c r="H85" s="232">
        <f t="shared" si="3"/>
        <v>106.2</v>
      </c>
      <c r="I85" s="238">
        <v>106.2</v>
      </c>
      <c r="J85" s="238">
        <v>0</v>
      </c>
      <c r="K85" s="232" t="s">
        <v>23</v>
      </c>
      <c r="L85" s="232" t="s">
        <v>337</v>
      </c>
      <c r="M85" s="232" t="s">
        <v>337</v>
      </c>
      <c r="N85" s="232" t="s">
        <v>337</v>
      </c>
      <c r="O85" s="232" t="s">
        <v>337</v>
      </c>
      <c r="P85" s="232" t="s">
        <v>80</v>
      </c>
      <c r="Q85" s="234" t="s">
        <v>26</v>
      </c>
      <c r="R85" s="239"/>
    </row>
    <row r="86" s="223" customFormat="1" ht="51" customHeight="1" spans="1:18">
      <c r="A86" s="235">
        <v>104</v>
      </c>
      <c r="B86" s="236">
        <v>2016</v>
      </c>
      <c r="C86" s="232" t="s">
        <v>300</v>
      </c>
      <c r="D86" s="232"/>
      <c r="E86" s="234" t="s">
        <v>338</v>
      </c>
      <c r="F86" s="232" t="s">
        <v>77</v>
      </c>
      <c r="G86" s="232" t="s">
        <v>339</v>
      </c>
      <c r="H86" s="232">
        <f t="shared" si="3"/>
        <v>5.95</v>
      </c>
      <c r="I86" s="238">
        <v>5.95</v>
      </c>
      <c r="J86" s="238">
        <v>0</v>
      </c>
      <c r="K86" s="232" t="s">
        <v>47</v>
      </c>
      <c r="L86" s="232" t="s">
        <v>340</v>
      </c>
      <c r="M86" s="232" t="s">
        <v>340</v>
      </c>
      <c r="N86" s="232" t="s">
        <v>340</v>
      </c>
      <c r="O86" s="232" t="s">
        <v>340</v>
      </c>
      <c r="P86" s="232"/>
      <c r="Q86" s="234" t="s">
        <v>33</v>
      </c>
      <c r="R86" s="240"/>
    </row>
    <row r="87" s="223" customFormat="1" ht="51" customHeight="1" spans="1:18">
      <c r="A87" s="235">
        <v>105</v>
      </c>
      <c r="B87" s="236">
        <v>2016</v>
      </c>
      <c r="C87" s="232" t="s">
        <v>300</v>
      </c>
      <c r="D87" s="232"/>
      <c r="E87" s="234" t="s">
        <v>341</v>
      </c>
      <c r="F87" s="232" t="s">
        <v>202</v>
      </c>
      <c r="G87" s="232" t="s">
        <v>342</v>
      </c>
      <c r="H87" s="232">
        <f t="shared" si="3"/>
        <v>18.93</v>
      </c>
      <c r="I87" s="238">
        <v>18.93</v>
      </c>
      <c r="J87" s="238">
        <v>0</v>
      </c>
      <c r="K87" s="232" t="s">
        <v>47</v>
      </c>
      <c r="L87" s="232" t="s">
        <v>343</v>
      </c>
      <c r="M87" s="232" t="s">
        <v>343</v>
      </c>
      <c r="N87" s="232" t="s">
        <v>343</v>
      </c>
      <c r="O87" s="232" t="s">
        <v>343</v>
      </c>
      <c r="P87" s="232"/>
      <c r="Q87" s="234" t="s">
        <v>33</v>
      </c>
      <c r="R87" s="240"/>
    </row>
    <row r="88" s="223" customFormat="1" ht="51" customHeight="1" spans="1:18">
      <c r="A88" s="235">
        <v>106</v>
      </c>
      <c r="B88" s="236">
        <v>2016</v>
      </c>
      <c r="C88" s="232" t="s">
        <v>300</v>
      </c>
      <c r="D88" s="232"/>
      <c r="E88" s="234" t="s">
        <v>344</v>
      </c>
      <c r="F88" s="232" t="s">
        <v>345</v>
      </c>
      <c r="G88" s="232" t="s">
        <v>346</v>
      </c>
      <c r="H88" s="232">
        <f t="shared" si="3"/>
        <v>64.27</v>
      </c>
      <c r="I88" s="238">
        <v>64.27</v>
      </c>
      <c r="J88" s="238">
        <v>0</v>
      </c>
      <c r="K88" s="232" t="s">
        <v>47</v>
      </c>
      <c r="L88" s="232" t="s">
        <v>347</v>
      </c>
      <c r="M88" s="232" t="s">
        <v>347</v>
      </c>
      <c r="N88" s="232" t="s">
        <v>347</v>
      </c>
      <c r="O88" s="232" t="s">
        <v>347</v>
      </c>
      <c r="P88" s="232"/>
      <c r="Q88" s="234" t="s">
        <v>33</v>
      </c>
      <c r="R88" s="240"/>
    </row>
    <row r="89" s="223" customFormat="1" ht="51" customHeight="1" spans="1:18">
      <c r="A89" s="235">
        <v>107</v>
      </c>
      <c r="B89" s="236">
        <v>2016</v>
      </c>
      <c r="C89" s="232" t="s">
        <v>300</v>
      </c>
      <c r="D89" s="232"/>
      <c r="E89" s="234" t="s">
        <v>348</v>
      </c>
      <c r="F89" s="232" t="s">
        <v>345</v>
      </c>
      <c r="G89" s="232" t="s">
        <v>349</v>
      </c>
      <c r="H89" s="232">
        <f t="shared" si="3"/>
        <v>7.07</v>
      </c>
      <c r="I89" s="238">
        <v>7.07</v>
      </c>
      <c r="J89" s="238">
        <v>0</v>
      </c>
      <c r="K89" s="232" t="s">
        <v>47</v>
      </c>
      <c r="L89" s="232" t="s">
        <v>350</v>
      </c>
      <c r="M89" s="232" t="s">
        <v>350</v>
      </c>
      <c r="N89" s="232" t="s">
        <v>350</v>
      </c>
      <c r="O89" s="232" t="s">
        <v>350</v>
      </c>
      <c r="P89" s="232"/>
      <c r="Q89" s="234" t="s">
        <v>33</v>
      </c>
      <c r="R89" s="240"/>
    </row>
    <row r="90" s="223" customFormat="1" ht="51" customHeight="1" spans="1:18">
      <c r="A90" s="235">
        <v>108</v>
      </c>
      <c r="B90" s="236">
        <v>2016</v>
      </c>
      <c r="C90" s="232" t="s">
        <v>300</v>
      </c>
      <c r="D90" s="232"/>
      <c r="E90" s="234" t="s">
        <v>351</v>
      </c>
      <c r="F90" s="232" t="s">
        <v>352</v>
      </c>
      <c r="G90" s="232" t="s">
        <v>353</v>
      </c>
      <c r="H90" s="232">
        <f t="shared" si="3"/>
        <v>23.55</v>
      </c>
      <c r="I90" s="238">
        <v>23.55</v>
      </c>
      <c r="J90" s="238">
        <v>0</v>
      </c>
      <c r="K90" s="232" t="s">
        <v>47</v>
      </c>
      <c r="L90" s="232" t="s">
        <v>354</v>
      </c>
      <c r="M90" s="232" t="s">
        <v>354</v>
      </c>
      <c r="N90" s="232" t="s">
        <v>354</v>
      </c>
      <c r="O90" s="232" t="s">
        <v>354</v>
      </c>
      <c r="P90" s="232"/>
      <c r="Q90" s="234" t="s">
        <v>33</v>
      </c>
      <c r="R90" s="240"/>
    </row>
    <row r="91" s="223" customFormat="1" ht="81" spans="1:18">
      <c r="A91" s="235">
        <v>109</v>
      </c>
      <c r="B91" s="236">
        <v>2016</v>
      </c>
      <c r="C91" s="232" t="s">
        <v>300</v>
      </c>
      <c r="D91" s="232"/>
      <c r="E91" s="234" t="s">
        <v>355</v>
      </c>
      <c r="F91" s="232" t="s">
        <v>356</v>
      </c>
      <c r="G91" s="232" t="s">
        <v>357</v>
      </c>
      <c r="H91" s="232">
        <f t="shared" si="3"/>
        <v>29.33</v>
      </c>
      <c r="I91" s="238">
        <v>29.33</v>
      </c>
      <c r="J91" s="238">
        <v>0</v>
      </c>
      <c r="K91" s="232" t="s">
        <v>47</v>
      </c>
      <c r="L91" s="232" t="s">
        <v>358</v>
      </c>
      <c r="M91" s="232" t="s">
        <v>358</v>
      </c>
      <c r="N91" s="232" t="s">
        <v>358</v>
      </c>
      <c r="O91" s="232" t="s">
        <v>358</v>
      </c>
      <c r="P91" s="232"/>
      <c r="Q91" s="234" t="s">
        <v>33</v>
      </c>
      <c r="R91" s="240"/>
    </row>
    <row r="92" s="223" customFormat="1" ht="108" spans="1:18">
      <c r="A92" s="235">
        <v>110</v>
      </c>
      <c r="B92" s="236">
        <v>2016</v>
      </c>
      <c r="C92" s="232" t="s">
        <v>300</v>
      </c>
      <c r="D92" s="232"/>
      <c r="E92" s="234" t="s">
        <v>359</v>
      </c>
      <c r="F92" s="232" t="s">
        <v>360</v>
      </c>
      <c r="G92" s="232" t="s">
        <v>361</v>
      </c>
      <c r="H92" s="232">
        <f t="shared" si="3"/>
        <v>32.97</v>
      </c>
      <c r="I92" s="238">
        <v>32.97</v>
      </c>
      <c r="J92" s="238">
        <v>0</v>
      </c>
      <c r="K92" s="232" t="s">
        <v>47</v>
      </c>
      <c r="L92" s="232" t="s">
        <v>362</v>
      </c>
      <c r="M92" s="232" t="s">
        <v>362</v>
      </c>
      <c r="N92" s="232" t="s">
        <v>362</v>
      </c>
      <c r="O92" s="232" t="s">
        <v>362</v>
      </c>
      <c r="P92" s="232"/>
      <c r="Q92" s="234" t="s">
        <v>33</v>
      </c>
      <c r="R92" s="240"/>
    </row>
    <row r="93" s="223" customFormat="1" ht="51" customHeight="1" spans="1:18">
      <c r="A93" s="235">
        <v>111</v>
      </c>
      <c r="B93" s="236">
        <v>2016</v>
      </c>
      <c r="C93" s="232" t="s">
        <v>300</v>
      </c>
      <c r="D93" s="232"/>
      <c r="E93" s="234" t="s">
        <v>363</v>
      </c>
      <c r="F93" s="232" t="s">
        <v>364</v>
      </c>
      <c r="G93" s="232" t="s">
        <v>365</v>
      </c>
      <c r="H93" s="232">
        <f t="shared" si="3"/>
        <v>6.04</v>
      </c>
      <c r="I93" s="238">
        <v>6.04</v>
      </c>
      <c r="J93" s="238">
        <v>0</v>
      </c>
      <c r="K93" s="232" t="s">
        <v>47</v>
      </c>
      <c r="L93" s="232" t="s">
        <v>366</v>
      </c>
      <c r="M93" s="232" t="s">
        <v>366</v>
      </c>
      <c r="N93" s="232" t="s">
        <v>366</v>
      </c>
      <c r="O93" s="232" t="s">
        <v>366</v>
      </c>
      <c r="P93" s="232"/>
      <c r="Q93" s="234" t="s">
        <v>33</v>
      </c>
      <c r="R93" s="240"/>
    </row>
    <row r="94" s="223" customFormat="1" ht="51" customHeight="1" spans="1:18">
      <c r="A94" s="235">
        <v>112</v>
      </c>
      <c r="B94" s="236">
        <v>2016</v>
      </c>
      <c r="C94" s="232" t="s">
        <v>300</v>
      </c>
      <c r="D94" s="232"/>
      <c r="E94" s="234" t="s">
        <v>367</v>
      </c>
      <c r="F94" s="232" t="s">
        <v>142</v>
      </c>
      <c r="G94" s="232" t="s">
        <v>368</v>
      </c>
      <c r="H94" s="232">
        <f t="shared" si="3"/>
        <v>1.75</v>
      </c>
      <c r="I94" s="238">
        <v>1.75</v>
      </c>
      <c r="J94" s="238">
        <v>0</v>
      </c>
      <c r="K94" s="232" t="s">
        <v>47</v>
      </c>
      <c r="L94" s="232" t="s">
        <v>369</v>
      </c>
      <c r="M94" s="232" t="s">
        <v>369</v>
      </c>
      <c r="N94" s="232" t="s">
        <v>369</v>
      </c>
      <c r="O94" s="232" t="s">
        <v>369</v>
      </c>
      <c r="P94" s="232"/>
      <c r="Q94" s="234" t="s">
        <v>33</v>
      </c>
      <c r="R94" s="240"/>
    </row>
    <row r="95" s="223" customFormat="1" ht="51" customHeight="1" spans="1:18">
      <c r="A95" s="235">
        <v>113</v>
      </c>
      <c r="B95" s="236">
        <v>2016</v>
      </c>
      <c r="C95" s="232" t="s">
        <v>300</v>
      </c>
      <c r="D95" s="232"/>
      <c r="E95" s="234" t="s">
        <v>370</v>
      </c>
      <c r="F95" s="232" t="s">
        <v>371</v>
      </c>
      <c r="G95" s="232" t="s">
        <v>372</v>
      </c>
      <c r="H95" s="232">
        <f t="shared" si="3"/>
        <v>13.38</v>
      </c>
      <c r="I95" s="238">
        <v>13.38</v>
      </c>
      <c r="J95" s="238">
        <v>0</v>
      </c>
      <c r="K95" s="232" t="s">
        <v>23</v>
      </c>
      <c r="L95" s="232" t="s">
        <v>373</v>
      </c>
      <c r="M95" s="232" t="s">
        <v>373</v>
      </c>
      <c r="N95" s="232" t="s">
        <v>373</v>
      </c>
      <c r="O95" s="232" t="s">
        <v>373</v>
      </c>
      <c r="P95" s="232" t="s">
        <v>133</v>
      </c>
      <c r="Q95" s="234" t="s">
        <v>38</v>
      </c>
      <c r="R95" s="239"/>
    </row>
    <row r="96" s="223" customFormat="1" ht="51" customHeight="1" spans="1:18">
      <c r="A96" s="235">
        <v>114</v>
      </c>
      <c r="B96" s="236">
        <v>2016</v>
      </c>
      <c r="C96" s="232" t="s">
        <v>300</v>
      </c>
      <c r="D96" s="232"/>
      <c r="E96" s="234" t="s">
        <v>374</v>
      </c>
      <c r="F96" s="232" t="s">
        <v>375</v>
      </c>
      <c r="G96" s="232" t="s">
        <v>376</v>
      </c>
      <c r="H96" s="232">
        <f t="shared" si="3"/>
        <v>5.15</v>
      </c>
      <c r="I96" s="238">
        <v>5.15</v>
      </c>
      <c r="J96" s="238">
        <v>0</v>
      </c>
      <c r="K96" s="232" t="s">
        <v>47</v>
      </c>
      <c r="L96" s="232" t="s">
        <v>377</v>
      </c>
      <c r="M96" s="232" t="s">
        <v>377</v>
      </c>
      <c r="N96" s="232" t="s">
        <v>377</v>
      </c>
      <c r="O96" s="232" t="s">
        <v>377</v>
      </c>
      <c r="P96" s="232"/>
      <c r="Q96" s="234" t="s">
        <v>33</v>
      </c>
      <c r="R96" s="240"/>
    </row>
    <row r="97" s="223" customFormat="1" ht="51" customHeight="1" spans="1:19">
      <c r="A97" s="235">
        <v>115</v>
      </c>
      <c r="B97" s="236">
        <v>2016</v>
      </c>
      <c r="C97" s="232" t="s">
        <v>300</v>
      </c>
      <c r="D97" s="232"/>
      <c r="E97" s="237" t="s">
        <v>378</v>
      </c>
      <c r="F97" s="232" t="s">
        <v>35</v>
      </c>
      <c r="G97" s="232" t="s">
        <v>379</v>
      </c>
      <c r="H97" s="232">
        <f t="shared" si="3"/>
        <v>23.12</v>
      </c>
      <c r="I97" s="238">
        <v>23.12</v>
      </c>
      <c r="J97" s="238">
        <v>0</v>
      </c>
      <c r="K97" s="232" t="s">
        <v>23</v>
      </c>
      <c r="L97" s="232" t="s">
        <v>36</v>
      </c>
      <c r="M97" s="232" t="s">
        <v>36</v>
      </c>
      <c r="N97" s="232" t="s">
        <v>36</v>
      </c>
      <c r="O97" s="232" t="s">
        <v>36</v>
      </c>
      <c r="P97" s="232" t="s">
        <v>32</v>
      </c>
      <c r="Q97" s="234" t="s">
        <v>102</v>
      </c>
      <c r="R97" s="239"/>
    </row>
    <row r="98" s="223" customFormat="1" ht="51" customHeight="1" spans="1:19">
      <c r="A98" s="235">
        <v>116</v>
      </c>
      <c r="B98" s="236">
        <v>2016</v>
      </c>
      <c r="C98" s="232" t="s">
        <v>300</v>
      </c>
      <c r="D98" s="232"/>
      <c r="E98" s="234" t="s">
        <v>380</v>
      </c>
      <c r="F98" s="232" t="s">
        <v>99</v>
      </c>
      <c r="G98" s="232" t="s">
        <v>381</v>
      </c>
      <c r="H98" s="232">
        <f t="shared" si="3"/>
        <v>5.14</v>
      </c>
      <c r="I98" s="238">
        <v>5.14</v>
      </c>
      <c r="J98" s="238">
        <v>0</v>
      </c>
      <c r="K98" s="232" t="s">
        <v>47</v>
      </c>
      <c r="L98" s="232" t="s">
        <v>382</v>
      </c>
      <c r="M98" s="232" t="s">
        <v>382</v>
      </c>
      <c r="N98" s="232" t="s">
        <v>382</v>
      </c>
      <c r="O98" s="232" t="s">
        <v>382</v>
      </c>
      <c r="P98" s="232"/>
      <c r="Q98" s="234" t="s">
        <v>33</v>
      </c>
      <c r="R98" s="240"/>
    </row>
    <row r="99" s="223" customFormat="1" ht="51" customHeight="1" spans="1:19">
      <c r="A99" s="235">
        <v>117</v>
      </c>
      <c r="B99" s="236">
        <v>2016</v>
      </c>
      <c r="C99" s="232" t="s">
        <v>300</v>
      </c>
      <c r="D99" s="232"/>
      <c r="E99" s="234" t="s">
        <v>383</v>
      </c>
      <c r="F99" s="232" t="s">
        <v>384</v>
      </c>
      <c r="G99" s="232" t="s">
        <v>385</v>
      </c>
      <c r="H99" s="232">
        <f t="shared" si="3"/>
        <v>39.06</v>
      </c>
      <c r="I99" s="238">
        <v>39.06</v>
      </c>
      <c r="J99" s="238">
        <v>0</v>
      </c>
      <c r="K99" s="232" t="s">
        <v>47</v>
      </c>
      <c r="L99" s="232" t="s">
        <v>386</v>
      </c>
      <c r="M99" s="232" t="s">
        <v>386</v>
      </c>
      <c r="N99" s="232" t="s">
        <v>386</v>
      </c>
      <c r="O99" s="232" t="s">
        <v>386</v>
      </c>
      <c r="P99" s="232"/>
      <c r="Q99" s="234" t="s">
        <v>33</v>
      </c>
      <c r="R99" s="240"/>
    </row>
    <row r="100" s="223" customFormat="1" ht="51" customHeight="1" spans="1:19">
      <c r="A100" s="235">
        <v>118</v>
      </c>
      <c r="B100" s="236">
        <v>2016</v>
      </c>
      <c r="C100" s="232" t="s">
        <v>300</v>
      </c>
      <c r="D100" s="232"/>
      <c r="E100" s="234" t="s">
        <v>387</v>
      </c>
      <c r="F100" s="232" t="s">
        <v>388</v>
      </c>
      <c r="G100" s="232" t="s">
        <v>389</v>
      </c>
      <c r="H100" s="232">
        <f t="shared" si="3"/>
        <v>5.12</v>
      </c>
      <c r="I100" s="238">
        <v>5.12</v>
      </c>
      <c r="J100" s="238">
        <v>0</v>
      </c>
      <c r="K100" s="232" t="s">
        <v>47</v>
      </c>
      <c r="L100" s="232" t="s">
        <v>390</v>
      </c>
      <c r="M100" s="232" t="s">
        <v>390</v>
      </c>
      <c r="N100" s="232" t="s">
        <v>390</v>
      </c>
      <c r="O100" s="232" t="s">
        <v>390</v>
      </c>
      <c r="P100" s="232"/>
      <c r="Q100" s="234" t="s">
        <v>33</v>
      </c>
      <c r="R100" s="240"/>
    </row>
    <row r="101" s="223" customFormat="1" ht="51" customHeight="1" spans="1:19">
      <c r="A101" s="235">
        <v>119</v>
      </c>
      <c r="B101" s="236">
        <v>2016</v>
      </c>
      <c r="C101" s="232" t="s">
        <v>300</v>
      </c>
      <c r="D101" s="232"/>
      <c r="E101" s="234" t="s">
        <v>391</v>
      </c>
      <c r="F101" s="232" t="s">
        <v>56</v>
      </c>
      <c r="G101" s="232" t="s">
        <v>392</v>
      </c>
      <c r="H101" s="232">
        <f t="shared" si="3"/>
        <v>23.1</v>
      </c>
      <c r="I101" s="238">
        <v>23.1</v>
      </c>
      <c r="J101" s="238">
        <v>0</v>
      </c>
      <c r="K101" s="232" t="s">
        <v>47</v>
      </c>
      <c r="L101" s="232" t="s">
        <v>393</v>
      </c>
      <c r="M101" s="232" t="s">
        <v>393</v>
      </c>
      <c r="N101" s="232" t="s">
        <v>393</v>
      </c>
      <c r="O101" s="232" t="s">
        <v>393</v>
      </c>
      <c r="P101" s="232"/>
      <c r="Q101" s="234" t="s">
        <v>33</v>
      </c>
      <c r="R101" s="240"/>
    </row>
    <row r="102" s="223" customFormat="1" ht="51" customHeight="1" spans="1:19">
      <c r="A102" s="235">
        <v>120</v>
      </c>
      <c r="B102" s="236">
        <v>2016</v>
      </c>
      <c r="C102" s="232" t="s">
        <v>300</v>
      </c>
      <c r="D102" s="232"/>
      <c r="E102" s="234" t="s">
        <v>394</v>
      </c>
      <c r="F102" s="232" t="s">
        <v>395</v>
      </c>
      <c r="G102" s="232" t="s">
        <v>396</v>
      </c>
      <c r="H102" s="232">
        <f t="shared" si="3"/>
        <v>29.46</v>
      </c>
      <c r="I102" s="238">
        <v>29.46</v>
      </c>
      <c r="J102" s="238">
        <v>0</v>
      </c>
      <c r="K102" s="232" t="s">
        <v>47</v>
      </c>
      <c r="L102" s="232" t="s">
        <v>397</v>
      </c>
      <c r="M102" s="232" t="s">
        <v>397</v>
      </c>
      <c r="N102" s="232" t="s">
        <v>397</v>
      </c>
      <c r="O102" s="232" t="s">
        <v>397</v>
      </c>
      <c r="P102" s="232"/>
      <c r="Q102" s="234" t="s">
        <v>33</v>
      </c>
      <c r="R102" s="240"/>
    </row>
    <row r="103" s="223" customFormat="1" ht="51" customHeight="1" spans="1:19">
      <c r="A103" s="235">
        <v>121</v>
      </c>
      <c r="B103" s="236">
        <v>2016</v>
      </c>
      <c r="C103" s="232" t="s">
        <v>300</v>
      </c>
      <c r="D103" s="232"/>
      <c r="E103" s="234" t="s">
        <v>398</v>
      </c>
      <c r="F103" s="232" t="s">
        <v>253</v>
      </c>
      <c r="G103" s="232" t="s">
        <v>399</v>
      </c>
      <c r="H103" s="232">
        <f t="shared" si="3"/>
        <v>5.071</v>
      </c>
      <c r="I103" s="238">
        <v>5.071</v>
      </c>
      <c r="J103" s="238">
        <v>0</v>
      </c>
      <c r="K103" s="232" t="s">
        <v>47</v>
      </c>
      <c r="L103" s="232" t="s">
        <v>400</v>
      </c>
      <c r="M103" s="232" t="s">
        <v>400</v>
      </c>
      <c r="N103" s="232" t="s">
        <v>400</v>
      </c>
      <c r="O103" s="232" t="s">
        <v>400</v>
      </c>
      <c r="P103" s="232"/>
      <c r="Q103" s="234" t="s">
        <v>33</v>
      </c>
      <c r="R103" s="240"/>
    </row>
    <row r="104" s="223" customFormat="1" ht="81" spans="1:19">
      <c r="A104" s="235">
        <v>122</v>
      </c>
      <c r="B104" s="236">
        <v>2016</v>
      </c>
      <c r="C104" s="232" t="s">
        <v>300</v>
      </c>
      <c r="D104" s="232"/>
      <c r="E104" s="234" t="s">
        <v>401</v>
      </c>
      <c r="F104" s="232" t="s">
        <v>402</v>
      </c>
      <c r="G104" s="232" t="s">
        <v>403</v>
      </c>
      <c r="H104" s="232">
        <f t="shared" si="3"/>
        <v>49.09</v>
      </c>
      <c r="I104" s="238">
        <v>49.09</v>
      </c>
      <c r="J104" s="238">
        <v>0</v>
      </c>
      <c r="K104" s="232" t="s">
        <v>47</v>
      </c>
      <c r="L104" s="232" t="s">
        <v>404</v>
      </c>
      <c r="M104" s="232" t="s">
        <v>404</v>
      </c>
      <c r="N104" s="232" t="s">
        <v>404</v>
      </c>
      <c r="O104" s="232" t="s">
        <v>404</v>
      </c>
      <c r="P104" s="232"/>
      <c r="Q104" s="234" t="s">
        <v>33</v>
      </c>
      <c r="R104" s="240"/>
    </row>
    <row r="105" s="223" customFormat="1" ht="51" customHeight="1" spans="1:19">
      <c r="A105" s="235">
        <v>123</v>
      </c>
      <c r="B105" s="236">
        <v>2016</v>
      </c>
      <c r="C105" s="232" t="s">
        <v>300</v>
      </c>
      <c r="D105" s="232"/>
      <c r="E105" s="234" t="s">
        <v>405</v>
      </c>
      <c r="F105" s="232" t="s">
        <v>234</v>
      </c>
      <c r="G105" s="232" t="s">
        <v>406</v>
      </c>
      <c r="H105" s="232">
        <f t="shared" si="3"/>
        <v>35.38</v>
      </c>
      <c r="I105" s="238">
        <v>35.38</v>
      </c>
      <c r="J105" s="238">
        <v>0</v>
      </c>
      <c r="K105" s="232" t="s">
        <v>23</v>
      </c>
      <c r="L105" s="232" t="s">
        <v>236</v>
      </c>
      <c r="M105" s="232" t="s">
        <v>236</v>
      </c>
      <c r="N105" s="232" t="s">
        <v>236</v>
      </c>
      <c r="O105" s="232" t="s">
        <v>236</v>
      </c>
      <c r="P105" s="232" t="s">
        <v>145</v>
      </c>
      <c r="Q105" s="234" t="s">
        <v>38</v>
      </c>
      <c r="R105" s="239"/>
    </row>
    <row r="106" s="223" customFormat="1" ht="51" customHeight="1" spans="1:19">
      <c r="A106" s="235">
        <v>124</v>
      </c>
      <c r="B106" s="236">
        <v>2016</v>
      </c>
      <c r="C106" s="232" t="s">
        <v>300</v>
      </c>
      <c r="D106" s="232"/>
      <c r="E106" s="237" t="s">
        <v>407</v>
      </c>
      <c r="F106" s="232" t="s">
        <v>273</v>
      </c>
      <c r="G106" s="232" t="s">
        <v>408</v>
      </c>
      <c r="H106" s="232">
        <f t="shared" si="3"/>
        <v>9.54</v>
      </c>
      <c r="I106" s="238">
        <v>9.54</v>
      </c>
      <c r="J106" s="238">
        <v>0</v>
      </c>
      <c r="K106" s="232" t="s">
        <v>30</v>
      </c>
      <c r="L106" s="241" t="s">
        <v>193</v>
      </c>
      <c r="M106" s="232" t="s">
        <v>193</v>
      </c>
      <c r="N106" s="232" t="s">
        <v>193</v>
      </c>
      <c r="O106" s="232" t="s">
        <v>193</v>
      </c>
      <c r="P106" s="232" t="s">
        <v>133</v>
      </c>
      <c r="Q106" s="234" t="s">
        <v>33</v>
      </c>
      <c r="R106" s="240" t="s">
        <v>54</v>
      </c>
    </row>
    <row r="107" s="223" customFormat="1" ht="51" customHeight="1" spans="1:19">
      <c r="A107" s="235">
        <v>125</v>
      </c>
      <c r="B107" s="236">
        <v>2016</v>
      </c>
      <c r="C107" s="232" t="s">
        <v>300</v>
      </c>
      <c r="D107" s="232"/>
      <c r="E107" s="234" t="s">
        <v>409</v>
      </c>
      <c r="F107" s="232" t="s">
        <v>410</v>
      </c>
      <c r="G107" s="232" t="s">
        <v>411</v>
      </c>
      <c r="H107" s="232">
        <f t="shared" si="3"/>
        <v>117.38</v>
      </c>
      <c r="I107" s="238">
        <v>117.38</v>
      </c>
      <c r="J107" s="238">
        <v>0</v>
      </c>
      <c r="K107" s="232" t="s">
        <v>23</v>
      </c>
      <c r="L107" s="232" t="s">
        <v>412</v>
      </c>
      <c r="M107" s="232" t="s">
        <v>412</v>
      </c>
      <c r="N107" s="232" t="s">
        <v>412</v>
      </c>
      <c r="O107" s="232" t="s">
        <v>412</v>
      </c>
      <c r="P107" s="232" t="s">
        <v>80</v>
      </c>
      <c r="Q107" s="234" t="s">
        <v>38</v>
      </c>
      <c r="R107" s="239"/>
    </row>
    <row r="108" s="223" customFormat="1" ht="51" customHeight="1" spans="1:19">
      <c r="A108" s="235">
        <v>126</v>
      </c>
      <c r="B108" s="236">
        <v>2016</v>
      </c>
      <c r="C108" s="232" t="s">
        <v>300</v>
      </c>
      <c r="D108" s="232"/>
      <c r="E108" s="234" t="s">
        <v>413</v>
      </c>
      <c r="F108" s="232" t="s">
        <v>414</v>
      </c>
      <c r="G108" s="232" t="s">
        <v>415</v>
      </c>
      <c r="H108" s="232">
        <f t="shared" si="3"/>
        <v>189.3</v>
      </c>
      <c r="I108" s="238">
        <v>189.3</v>
      </c>
      <c r="J108" s="238">
        <v>0</v>
      </c>
      <c r="K108" s="232" t="s">
        <v>23</v>
      </c>
      <c r="L108" s="232" t="s">
        <v>416</v>
      </c>
      <c r="M108" s="232" t="s">
        <v>417</v>
      </c>
      <c r="N108" s="232" t="s">
        <v>416</v>
      </c>
      <c r="O108" s="232" t="s">
        <v>416</v>
      </c>
      <c r="P108" s="232" t="s">
        <v>80</v>
      </c>
      <c r="Q108" s="234" t="s">
        <v>38</v>
      </c>
      <c r="R108" s="239"/>
    </row>
    <row r="109" s="223" customFormat="1" ht="51" customHeight="1" spans="1:19">
      <c r="A109" s="235">
        <v>127</v>
      </c>
      <c r="B109" s="236">
        <v>2016</v>
      </c>
      <c r="C109" s="232" t="s">
        <v>300</v>
      </c>
      <c r="D109" s="232"/>
      <c r="E109" s="237" t="s">
        <v>418</v>
      </c>
      <c r="F109" s="232" t="s">
        <v>293</v>
      </c>
      <c r="G109" s="232" t="s">
        <v>419</v>
      </c>
      <c r="H109" s="232">
        <f t="shared" si="3"/>
        <v>14.8</v>
      </c>
      <c r="I109" s="238">
        <v>14.8</v>
      </c>
      <c r="J109" s="238">
        <v>0</v>
      </c>
      <c r="K109" s="232" t="s">
        <v>23</v>
      </c>
      <c r="L109" s="232" t="s">
        <v>420</v>
      </c>
      <c r="M109" s="232" t="s">
        <v>420</v>
      </c>
      <c r="N109" s="232" t="s">
        <v>420</v>
      </c>
      <c r="O109" s="232" t="s">
        <v>420</v>
      </c>
      <c r="P109" s="232" t="s">
        <v>80</v>
      </c>
      <c r="Q109" s="234" t="s">
        <v>127</v>
      </c>
      <c r="R109" s="239"/>
      <c r="S109" s="223" t="s">
        <v>128</v>
      </c>
    </row>
    <row r="110" s="223" customFormat="1" ht="51" customHeight="1" spans="1:19">
      <c r="A110" s="235">
        <v>128</v>
      </c>
      <c r="B110" s="236">
        <v>2016</v>
      </c>
      <c r="C110" s="232" t="s">
        <v>300</v>
      </c>
      <c r="D110" s="232"/>
      <c r="E110" s="237" t="s">
        <v>421</v>
      </c>
      <c r="F110" s="232" t="s">
        <v>112</v>
      </c>
      <c r="G110" s="232" t="s">
        <v>422</v>
      </c>
      <c r="H110" s="232">
        <f t="shared" si="3"/>
        <v>30.04</v>
      </c>
      <c r="I110" s="238">
        <v>30.04</v>
      </c>
      <c r="J110" s="238">
        <v>0</v>
      </c>
      <c r="K110" s="232" t="s">
        <v>30</v>
      </c>
      <c r="L110" s="232" t="s">
        <v>423</v>
      </c>
      <c r="M110" s="232" t="s">
        <v>423</v>
      </c>
      <c r="N110" s="232" t="s">
        <v>423</v>
      </c>
      <c r="O110" s="232" t="s">
        <v>423</v>
      </c>
      <c r="P110" s="232" t="s">
        <v>53</v>
      </c>
      <c r="Q110" s="234" t="s">
        <v>33</v>
      </c>
      <c r="R110" s="240"/>
    </row>
    <row r="111" s="223" customFormat="1" ht="51" customHeight="1" spans="1:19">
      <c r="A111" s="235">
        <v>129</v>
      </c>
      <c r="B111" s="236">
        <v>2016</v>
      </c>
      <c r="C111" s="232" t="s">
        <v>300</v>
      </c>
      <c r="D111" s="232"/>
      <c r="E111" s="234" t="s">
        <v>424</v>
      </c>
      <c r="F111" s="232" t="s">
        <v>139</v>
      </c>
      <c r="G111" s="232" t="s">
        <v>425</v>
      </c>
      <c r="H111" s="232">
        <f t="shared" si="3"/>
        <v>6.02</v>
      </c>
      <c r="I111" s="238">
        <v>6.02</v>
      </c>
      <c r="J111" s="238">
        <v>0</v>
      </c>
      <c r="K111" s="232" t="s">
        <v>23</v>
      </c>
      <c r="L111" s="232" t="s">
        <v>66</v>
      </c>
      <c r="M111" s="232" t="s">
        <v>249</v>
      </c>
      <c r="N111" s="232" t="s">
        <v>66</v>
      </c>
      <c r="O111" s="232" t="s">
        <v>66</v>
      </c>
      <c r="P111" s="232" t="s">
        <v>53</v>
      </c>
      <c r="Q111" s="234" t="s">
        <v>38</v>
      </c>
      <c r="R111" s="239"/>
    </row>
    <row r="112" s="223" customFormat="1" ht="51" customHeight="1" spans="1:19">
      <c r="A112" s="235">
        <v>130</v>
      </c>
      <c r="B112" s="236">
        <v>2016</v>
      </c>
      <c r="C112" s="232" t="s">
        <v>300</v>
      </c>
      <c r="D112" s="232"/>
      <c r="E112" s="234" t="s">
        <v>426</v>
      </c>
      <c r="F112" s="232" t="s">
        <v>427</v>
      </c>
      <c r="G112" s="232" t="s">
        <v>428</v>
      </c>
      <c r="H112" s="232">
        <f t="shared" si="3"/>
        <v>20.03</v>
      </c>
      <c r="I112" s="238">
        <v>20.03</v>
      </c>
      <c r="J112" s="238">
        <v>0</v>
      </c>
      <c r="K112" s="232" t="s">
        <v>23</v>
      </c>
      <c r="L112" s="241" t="s">
        <v>429</v>
      </c>
      <c r="M112" s="232" t="s">
        <v>429</v>
      </c>
      <c r="N112" s="232" t="s">
        <v>429</v>
      </c>
      <c r="O112" s="232" t="s">
        <v>429</v>
      </c>
      <c r="P112" s="232" t="s">
        <v>145</v>
      </c>
      <c r="Q112" s="234" t="s">
        <v>38</v>
      </c>
      <c r="R112" s="239" t="s">
        <v>54</v>
      </c>
    </row>
    <row r="113" s="223" customFormat="1" ht="51" customHeight="1" spans="1:19">
      <c r="A113" s="235">
        <v>131</v>
      </c>
      <c r="B113" s="236">
        <v>2016</v>
      </c>
      <c r="C113" s="232" t="s">
        <v>300</v>
      </c>
      <c r="D113" s="232"/>
      <c r="E113" s="234" t="s">
        <v>430</v>
      </c>
      <c r="F113" s="232" t="s">
        <v>427</v>
      </c>
      <c r="G113" s="232" t="s">
        <v>431</v>
      </c>
      <c r="H113" s="232">
        <f t="shared" si="3"/>
        <v>31.92</v>
      </c>
      <c r="I113" s="238">
        <v>31.92</v>
      </c>
      <c r="J113" s="238">
        <v>0</v>
      </c>
      <c r="K113" s="232" t="s">
        <v>23</v>
      </c>
      <c r="L113" s="241" t="s">
        <v>432</v>
      </c>
      <c r="M113" s="232" t="s">
        <v>432</v>
      </c>
      <c r="N113" s="232" t="s">
        <v>432</v>
      </c>
      <c r="O113" s="232" t="s">
        <v>432</v>
      </c>
      <c r="P113" s="232" t="s">
        <v>145</v>
      </c>
      <c r="Q113" s="234" t="s">
        <v>38</v>
      </c>
      <c r="R113" s="239" t="s">
        <v>54</v>
      </c>
    </row>
    <row r="114" s="223" customFormat="1" ht="54" spans="1:19">
      <c r="A114" s="235">
        <v>132</v>
      </c>
      <c r="B114" s="236">
        <v>2016</v>
      </c>
      <c r="C114" s="232" t="s">
        <v>433</v>
      </c>
      <c r="D114" s="232"/>
      <c r="E114" s="234" t="s">
        <v>434</v>
      </c>
      <c r="F114" s="232" t="s">
        <v>435</v>
      </c>
      <c r="G114" s="232" t="s">
        <v>436</v>
      </c>
      <c r="H114" s="232">
        <f t="shared" si="3"/>
        <v>170.94</v>
      </c>
      <c r="I114" s="238">
        <v>170.94</v>
      </c>
      <c r="J114" s="238">
        <v>0</v>
      </c>
      <c r="K114" s="232" t="s">
        <v>23</v>
      </c>
      <c r="L114" s="232" t="s">
        <v>437</v>
      </c>
      <c r="M114" s="232" t="s">
        <v>437</v>
      </c>
      <c r="N114" s="232" t="s">
        <v>437</v>
      </c>
      <c r="O114" s="232" t="s">
        <v>437</v>
      </c>
      <c r="P114" s="232" t="s">
        <v>53</v>
      </c>
      <c r="Q114" s="234" t="s">
        <v>38</v>
      </c>
      <c r="R114" s="239"/>
    </row>
    <row r="115" s="223" customFormat="1" ht="51" customHeight="1" spans="1:19">
      <c r="A115" s="235">
        <v>133</v>
      </c>
      <c r="B115" s="236">
        <v>2016</v>
      </c>
      <c r="C115" s="232" t="s">
        <v>300</v>
      </c>
      <c r="D115" s="232"/>
      <c r="E115" s="234" t="s">
        <v>438</v>
      </c>
      <c r="F115" s="232" t="s">
        <v>139</v>
      </c>
      <c r="G115" s="232" t="s">
        <v>439</v>
      </c>
      <c r="H115" s="232">
        <f t="shared" si="3"/>
        <v>15</v>
      </c>
      <c r="I115" s="238">
        <v>15</v>
      </c>
      <c r="J115" s="238">
        <v>0</v>
      </c>
      <c r="K115" s="232" t="s">
        <v>23</v>
      </c>
      <c r="L115" s="232" t="s">
        <v>66</v>
      </c>
      <c r="M115" s="232" t="s">
        <v>249</v>
      </c>
      <c r="N115" s="232" t="s">
        <v>66</v>
      </c>
      <c r="O115" s="232" t="s">
        <v>66</v>
      </c>
      <c r="P115" s="232" t="s">
        <v>53</v>
      </c>
      <c r="Q115" s="234" t="s">
        <v>38</v>
      </c>
      <c r="R115" s="239"/>
    </row>
    <row r="116" s="223" customFormat="1" ht="51" customHeight="1" spans="1:19">
      <c r="A116" s="235">
        <v>134</v>
      </c>
      <c r="B116" s="236">
        <v>2016</v>
      </c>
      <c r="C116" s="232" t="s">
        <v>300</v>
      </c>
      <c r="D116" s="232"/>
      <c r="E116" s="234" t="s">
        <v>440</v>
      </c>
      <c r="F116" s="232" t="s">
        <v>153</v>
      </c>
      <c r="G116" s="232" t="s">
        <v>441</v>
      </c>
      <c r="H116" s="232">
        <f t="shared" si="3"/>
        <v>10</v>
      </c>
      <c r="I116" s="238">
        <v>10</v>
      </c>
      <c r="J116" s="238">
        <v>0</v>
      </c>
      <c r="K116" s="232" t="s">
        <v>23</v>
      </c>
      <c r="L116" s="241" t="s">
        <v>442</v>
      </c>
      <c r="M116" s="232" t="s">
        <v>443</v>
      </c>
      <c r="N116" s="232" t="s">
        <v>442</v>
      </c>
      <c r="O116" s="232" t="s">
        <v>442</v>
      </c>
      <c r="P116" s="232" t="s">
        <v>133</v>
      </c>
      <c r="Q116" s="234" t="s">
        <v>38</v>
      </c>
      <c r="R116" s="239" t="s">
        <v>54</v>
      </c>
    </row>
    <row r="117" s="223" customFormat="1" ht="51" customHeight="1" spans="1:19">
      <c r="A117" s="235">
        <v>135</v>
      </c>
      <c r="B117" s="236">
        <v>2016</v>
      </c>
      <c r="C117" s="232" t="s">
        <v>300</v>
      </c>
      <c r="D117" s="232"/>
      <c r="E117" s="237" t="s">
        <v>444</v>
      </c>
      <c r="F117" s="232" t="s">
        <v>371</v>
      </c>
      <c r="G117" s="232" t="s">
        <v>445</v>
      </c>
      <c r="H117" s="232">
        <f t="shared" si="3"/>
        <v>20</v>
      </c>
      <c r="I117" s="238">
        <v>20</v>
      </c>
      <c r="J117" s="238">
        <v>0</v>
      </c>
      <c r="K117" s="232" t="s">
        <v>47</v>
      </c>
      <c r="L117" s="232" t="s">
        <v>37</v>
      </c>
      <c r="M117" s="232" t="s">
        <v>37</v>
      </c>
      <c r="N117" s="232" t="s">
        <v>37</v>
      </c>
      <c r="O117" s="232" t="s">
        <v>37</v>
      </c>
      <c r="P117" s="232"/>
      <c r="Q117" s="234"/>
      <c r="R117" s="240"/>
    </row>
    <row r="118" s="223" customFormat="1" ht="51" customHeight="1" spans="1:19">
      <c r="A118" s="235">
        <v>136</v>
      </c>
      <c r="B118" s="236">
        <v>2016</v>
      </c>
      <c r="C118" s="232" t="s">
        <v>300</v>
      </c>
      <c r="D118" s="232"/>
      <c r="E118" s="237" t="s">
        <v>446</v>
      </c>
      <c r="F118" s="232" t="s">
        <v>198</v>
      </c>
      <c r="G118" s="232" t="s">
        <v>447</v>
      </c>
      <c r="H118" s="232">
        <f t="shared" si="3"/>
        <v>10</v>
      </c>
      <c r="I118" s="238">
        <v>10</v>
      </c>
      <c r="J118" s="238">
        <v>0</v>
      </c>
      <c r="K118" s="232" t="s">
        <v>23</v>
      </c>
      <c r="L118" s="241" t="s">
        <v>37</v>
      </c>
      <c r="M118" s="232" t="s">
        <v>37</v>
      </c>
      <c r="N118" s="232" t="s">
        <v>37</v>
      </c>
      <c r="O118" s="232" t="s">
        <v>37</v>
      </c>
      <c r="P118" s="232" t="s">
        <v>53</v>
      </c>
      <c r="Q118" s="234" t="s">
        <v>127</v>
      </c>
      <c r="R118" s="239" t="s">
        <v>37</v>
      </c>
      <c r="S118" s="223" t="s">
        <v>128</v>
      </c>
    </row>
    <row r="119" s="223" customFormat="1" ht="51" customHeight="1" spans="1:19">
      <c r="A119" s="243">
        <v>143</v>
      </c>
      <c r="B119" s="236">
        <v>2016</v>
      </c>
      <c r="C119" s="232" t="s">
        <v>300</v>
      </c>
      <c r="D119" s="232"/>
      <c r="E119" s="237" t="s">
        <v>448</v>
      </c>
      <c r="F119" s="232" t="s">
        <v>352</v>
      </c>
      <c r="G119" s="232" t="s">
        <v>449</v>
      </c>
      <c r="H119" s="232">
        <v>166.24</v>
      </c>
      <c r="I119" s="238">
        <v>166.24</v>
      </c>
      <c r="J119" s="238"/>
      <c r="K119" s="232" t="s">
        <v>30</v>
      </c>
      <c r="L119" s="232" t="s">
        <v>450</v>
      </c>
      <c r="M119" s="232" t="s">
        <v>450</v>
      </c>
      <c r="N119" s="232" t="s">
        <v>450</v>
      </c>
      <c r="O119" s="232" t="s">
        <v>450</v>
      </c>
      <c r="P119" s="232" t="s">
        <v>126</v>
      </c>
      <c r="Q119" s="234"/>
      <c r="R119" s="239"/>
    </row>
    <row r="120" s="223" customFormat="1" ht="51" customHeight="1" spans="1:19">
      <c r="A120" s="235">
        <v>144</v>
      </c>
      <c r="B120" s="236">
        <v>2017</v>
      </c>
      <c r="C120" s="232" t="s">
        <v>300</v>
      </c>
      <c r="D120" s="232"/>
      <c r="E120" s="234" t="s">
        <v>451</v>
      </c>
      <c r="F120" s="232" t="s">
        <v>452</v>
      </c>
      <c r="G120" s="232" t="s">
        <v>453</v>
      </c>
      <c r="H120" s="232">
        <f t="shared" ref="H120:H135" si="4">I120+J120</f>
        <v>1500</v>
      </c>
      <c r="I120" s="238">
        <v>500</v>
      </c>
      <c r="J120" s="238">
        <v>1000</v>
      </c>
      <c r="K120" s="232" t="s">
        <v>23</v>
      </c>
      <c r="L120" s="232" t="s">
        <v>86</v>
      </c>
      <c r="M120" s="232" t="s">
        <v>454</v>
      </c>
      <c r="N120" s="232" t="s">
        <v>86</v>
      </c>
      <c r="O120" s="232" t="s">
        <v>86</v>
      </c>
      <c r="P120" s="232" t="s">
        <v>53</v>
      </c>
      <c r="Q120" s="234" t="s">
        <v>38</v>
      </c>
      <c r="R120" s="239" t="s">
        <v>455</v>
      </c>
    </row>
    <row r="121" s="223" customFormat="1" ht="51" customHeight="1" spans="1:19">
      <c r="A121" s="235">
        <v>145</v>
      </c>
      <c r="B121" s="236">
        <v>2017</v>
      </c>
      <c r="C121" s="232" t="s">
        <v>300</v>
      </c>
      <c r="D121" s="232"/>
      <c r="E121" s="234" t="s">
        <v>456</v>
      </c>
      <c r="F121" s="232" t="s">
        <v>139</v>
      </c>
      <c r="G121" s="232" t="s">
        <v>457</v>
      </c>
      <c r="H121" s="232">
        <f t="shared" si="4"/>
        <v>2300.006771</v>
      </c>
      <c r="I121" s="238">
        <v>500</v>
      </c>
      <c r="J121" s="238">
        <v>1800.006771</v>
      </c>
      <c r="K121" s="232" t="s">
        <v>23</v>
      </c>
      <c r="L121" s="232" t="s">
        <v>66</v>
      </c>
      <c r="M121" s="232" t="s">
        <v>66</v>
      </c>
      <c r="N121" s="232" t="s">
        <v>66</v>
      </c>
      <c r="O121" s="232" t="s">
        <v>66</v>
      </c>
      <c r="P121" s="232" t="s">
        <v>53</v>
      </c>
      <c r="Q121" s="234" t="s">
        <v>102</v>
      </c>
      <c r="R121" s="239"/>
    </row>
    <row r="122" s="223" customFormat="1" ht="51" customHeight="1" spans="1:19">
      <c r="A122" s="235">
        <v>146</v>
      </c>
      <c r="B122" s="236">
        <v>2017</v>
      </c>
      <c r="C122" s="232" t="s">
        <v>300</v>
      </c>
      <c r="D122" s="232"/>
      <c r="E122" s="234" t="s">
        <v>458</v>
      </c>
      <c r="F122" s="232" t="s">
        <v>459</v>
      </c>
      <c r="G122" s="232" t="s">
        <v>460</v>
      </c>
      <c r="H122" s="232">
        <f t="shared" si="4"/>
        <v>400</v>
      </c>
      <c r="I122" s="238">
        <v>400</v>
      </c>
      <c r="J122" s="238">
        <v>0</v>
      </c>
      <c r="K122" s="232" t="s">
        <v>23</v>
      </c>
      <c r="L122" s="232" t="s">
        <v>461</v>
      </c>
      <c r="M122" s="232" t="s">
        <v>462</v>
      </c>
      <c r="N122" s="232" t="s">
        <v>461</v>
      </c>
      <c r="O122" s="232" t="s">
        <v>461</v>
      </c>
      <c r="P122" s="232" t="s">
        <v>80</v>
      </c>
      <c r="Q122" s="234" t="s">
        <v>38</v>
      </c>
      <c r="R122" s="239" t="s">
        <v>463</v>
      </c>
    </row>
    <row r="123" s="223" customFormat="1" ht="51" customHeight="1" spans="1:19">
      <c r="A123" s="235">
        <v>147</v>
      </c>
      <c r="B123" s="236">
        <v>2017</v>
      </c>
      <c r="C123" s="232" t="s">
        <v>300</v>
      </c>
      <c r="D123" s="232"/>
      <c r="E123" s="234" t="s">
        <v>464</v>
      </c>
      <c r="F123" s="232" t="s">
        <v>465</v>
      </c>
      <c r="G123" s="232" t="s">
        <v>466</v>
      </c>
      <c r="H123" s="232">
        <f t="shared" si="4"/>
        <v>1300</v>
      </c>
      <c r="I123" s="238">
        <v>1300</v>
      </c>
      <c r="J123" s="238">
        <v>0</v>
      </c>
      <c r="K123" s="232" t="s">
        <v>23</v>
      </c>
      <c r="L123" s="232" t="s">
        <v>467</v>
      </c>
      <c r="M123" s="232" t="s">
        <v>467</v>
      </c>
      <c r="N123" s="232" t="s">
        <v>467</v>
      </c>
      <c r="O123" s="232" t="s">
        <v>467</v>
      </c>
      <c r="P123" s="232" t="s">
        <v>32</v>
      </c>
      <c r="Q123" s="234" t="s">
        <v>38</v>
      </c>
      <c r="R123" s="239"/>
    </row>
    <row r="124" s="223" customFormat="1" ht="51" customHeight="1" spans="1:19">
      <c r="A124" s="235">
        <v>148</v>
      </c>
      <c r="B124" s="236">
        <v>2017</v>
      </c>
      <c r="C124" s="232" t="s">
        <v>300</v>
      </c>
      <c r="D124" s="232"/>
      <c r="E124" s="237" t="s">
        <v>468</v>
      </c>
      <c r="F124" s="232" t="s">
        <v>99</v>
      </c>
      <c r="G124" s="232" t="s">
        <v>469</v>
      </c>
      <c r="H124" s="232">
        <f t="shared" si="4"/>
        <v>9.6</v>
      </c>
      <c r="I124" s="238">
        <v>9.6</v>
      </c>
      <c r="J124" s="238">
        <v>0</v>
      </c>
      <c r="K124" s="232" t="s">
        <v>47</v>
      </c>
      <c r="L124" s="232" t="s">
        <v>470</v>
      </c>
      <c r="M124" s="232" t="s">
        <v>470</v>
      </c>
      <c r="N124" s="232" t="s">
        <v>470</v>
      </c>
      <c r="O124" s="232" t="s">
        <v>470</v>
      </c>
      <c r="P124" s="232"/>
      <c r="Q124" s="234" t="s">
        <v>33</v>
      </c>
      <c r="R124" s="240"/>
    </row>
    <row r="125" s="223" customFormat="1" ht="51" customHeight="1" spans="1:19">
      <c r="A125" s="235">
        <v>149</v>
      </c>
      <c r="B125" s="236">
        <v>2017</v>
      </c>
      <c r="C125" s="232" t="s">
        <v>300</v>
      </c>
      <c r="D125" s="232"/>
      <c r="E125" s="237" t="s">
        <v>471</v>
      </c>
      <c r="F125" s="232" t="s">
        <v>219</v>
      </c>
      <c r="G125" s="232" t="s">
        <v>472</v>
      </c>
      <c r="H125" s="232">
        <f t="shared" si="4"/>
        <v>39.79</v>
      </c>
      <c r="I125" s="238">
        <v>39.79</v>
      </c>
      <c r="J125" s="238">
        <v>0</v>
      </c>
      <c r="K125" s="232" t="s">
        <v>23</v>
      </c>
      <c r="L125" s="232" t="s">
        <v>473</v>
      </c>
      <c r="M125" s="232" t="s">
        <v>473</v>
      </c>
      <c r="N125" s="232" t="s">
        <v>473</v>
      </c>
      <c r="O125" s="232" t="s">
        <v>473</v>
      </c>
      <c r="P125" s="232" t="s">
        <v>32</v>
      </c>
      <c r="Q125" s="234" t="s">
        <v>127</v>
      </c>
      <c r="R125" s="239"/>
      <c r="S125" s="223" t="s">
        <v>128</v>
      </c>
    </row>
    <row r="126" s="223" customFormat="1" ht="51" customHeight="1" spans="1:19">
      <c r="A126" s="235">
        <v>150</v>
      </c>
      <c r="B126" s="236">
        <v>2017</v>
      </c>
      <c r="C126" s="232" t="s">
        <v>300</v>
      </c>
      <c r="D126" s="232"/>
      <c r="E126" s="237" t="s">
        <v>474</v>
      </c>
      <c r="F126" s="232" t="s">
        <v>35</v>
      </c>
      <c r="G126" s="232" t="s">
        <v>475</v>
      </c>
      <c r="H126" s="232">
        <f t="shared" si="4"/>
        <v>20.98</v>
      </c>
      <c r="I126" s="238">
        <v>20.98</v>
      </c>
      <c r="J126" s="238">
        <v>0</v>
      </c>
      <c r="K126" s="232" t="s">
        <v>23</v>
      </c>
      <c r="L126" s="232" t="s">
        <v>36</v>
      </c>
      <c r="M126" s="232" t="s">
        <v>36</v>
      </c>
      <c r="N126" s="232" t="s">
        <v>36</v>
      </c>
      <c r="O126" s="232" t="s">
        <v>36</v>
      </c>
      <c r="P126" s="232" t="s">
        <v>32</v>
      </c>
      <c r="Q126" s="234" t="s">
        <v>102</v>
      </c>
      <c r="R126" s="239"/>
    </row>
    <row r="127" s="223" customFormat="1" ht="51" customHeight="1" spans="1:19">
      <c r="A127" s="235">
        <v>151</v>
      </c>
      <c r="B127" s="236">
        <v>2017</v>
      </c>
      <c r="C127" s="232" t="s">
        <v>300</v>
      </c>
      <c r="D127" s="232"/>
      <c r="E127" s="234" t="s">
        <v>476</v>
      </c>
      <c r="F127" s="232" t="s">
        <v>477</v>
      </c>
      <c r="G127" s="232" t="s">
        <v>478</v>
      </c>
      <c r="H127" s="232">
        <f t="shared" si="4"/>
        <v>15.2</v>
      </c>
      <c r="I127" s="238">
        <v>15.2</v>
      </c>
      <c r="J127" s="238">
        <v>0</v>
      </c>
      <c r="K127" s="232" t="s">
        <v>47</v>
      </c>
      <c r="L127" s="232" t="s">
        <v>479</v>
      </c>
      <c r="M127" s="232" t="s">
        <v>479</v>
      </c>
      <c r="N127" s="232" t="s">
        <v>479</v>
      </c>
      <c r="O127" s="232" t="s">
        <v>479</v>
      </c>
      <c r="P127" s="232"/>
      <c r="Q127" s="234" t="s">
        <v>33</v>
      </c>
      <c r="R127" s="240"/>
    </row>
    <row r="128" s="223" customFormat="1" ht="54" spans="1:19">
      <c r="A128" s="235">
        <v>152</v>
      </c>
      <c r="B128" s="236">
        <v>2017</v>
      </c>
      <c r="C128" s="232" t="s">
        <v>300</v>
      </c>
      <c r="D128" s="232"/>
      <c r="E128" s="234" t="s">
        <v>480</v>
      </c>
      <c r="F128" s="232" t="s">
        <v>481</v>
      </c>
      <c r="G128" s="232" t="s">
        <v>482</v>
      </c>
      <c r="H128" s="232">
        <f t="shared" si="4"/>
        <v>79.8</v>
      </c>
      <c r="I128" s="238">
        <v>35</v>
      </c>
      <c r="J128" s="238">
        <v>44.8</v>
      </c>
      <c r="K128" s="232" t="s">
        <v>23</v>
      </c>
      <c r="L128" s="241" t="s">
        <v>483</v>
      </c>
      <c r="M128" s="232" t="s">
        <v>483</v>
      </c>
      <c r="N128" s="232" t="s">
        <v>483</v>
      </c>
      <c r="O128" s="232" t="s">
        <v>483</v>
      </c>
      <c r="P128" s="232" t="s">
        <v>53</v>
      </c>
      <c r="Q128" s="234" t="s">
        <v>38</v>
      </c>
      <c r="R128" s="239" t="s">
        <v>54</v>
      </c>
    </row>
    <row r="129" s="223" customFormat="1" ht="51" customHeight="1" spans="1:18">
      <c r="A129" s="235">
        <v>153</v>
      </c>
      <c r="B129" s="236">
        <v>2017</v>
      </c>
      <c r="C129" s="232" t="s">
        <v>300</v>
      </c>
      <c r="D129" s="232"/>
      <c r="E129" s="234" t="s">
        <v>484</v>
      </c>
      <c r="F129" s="232" t="s">
        <v>266</v>
      </c>
      <c r="G129" s="232" t="s">
        <v>485</v>
      </c>
      <c r="H129" s="232">
        <f t="shared" si="4"/>
        <v>2.64</v>
      </c>
      <c r="I129" s="238">
        <v>2.64</v>
      </c>
      <c r="J129" s="238">
        <v>0</v>
      </c>
      <c r="K129" s="232" t="s">
        <v>47</v>
      </c>
      <c r="L129" s="232" t="s">
        <v>486</v>
      </c>
      <c r="M129" s="232" t="s">
        <v>486</v>
      </c>
      <c r="N129" s="232" t="s">
        <v>486</v>
      </c>
      <c r="O129" s="232" t="s">
        <v>486</v>
      </c>
      <c r="P129" s="232"/>
      <c r="Q129" s="234" t="s">
        <v>33</v>
      </c>
      <c r="R129" s="240"/>
    </row>
    <row r="130" s="223" customFormat="1" ht="51" customHeight="1" spans="1:18">
      <c r="A130" s="235">
        <v>154</v>
      </c>
      <c r="B130" s="236">
        <v>2017</v>
      </c>
      <c r="C130" s="232" t="s">
        <v>300</v>
      </c>
      <c r="D130" s="232"/>
      <c r="E130" s="234" t="s">
        <v>487</v>
      </c>
      <c r="F130" s="232" t="s">
        <v>156</v>
      </c>
      <c r="G130" s="232" t="s">
        <v>488</v>
      </c>
      <c r="H130" s="232">
        <f t="shared" si="4"/>
        <v>5.23</v>
      </c>
      <c r="I130" s="238">
        <v>5.23</v>
      </c>
      <c r="J130" s="238">
        <v>0</v>
      </c>
      <c r="K130" s="232" t="s">
        <v>47</v>
      </c>
      <c r="L130" s="232" t="s">
        <v>489</v>
      </c>
      <c r="M130" s="232" t="s">
        <v>489</v>
      </c>
      <c r="N130" s="232" t="s">
        <v>489</v>
      </c>
      <c r="O130" s="232" t="s">
        <v>489</v>
      </c>
      <c r="P130" s="232"/>
      <c r="Q130" s="234" t="s">
        <v>33</v>
      </c>
      <c r="R130" s="240"/>
    </row>
    <row r="131" s="223" customFormat="1" ht="51" customHeight="1" spans="1:18">
      <c r="A131" s="235">
        <v>155</v>
      </c>
      <c r="B131" s="236">
        <v>2017</v>
      </c>
      <c r="C131" s="232" t="s">
        <v>300</v>
      </c>
      <c r="D131" s="232"/>
      <c r="E131" s="234" t="s">
        <v>490</v>
      </c>
      <c r="F131" s="232" t="s">
        <v>491</v>
      </c>
      <c r="G131" s="232" t="s">
        <v>492</v>
      </c>
      <c r="H131" s="232">
        <f t="shared" si="4"/>
        <v>77.57</v>
      </c>
      <c r="I131" s="238">
        <v>77.57</v>
      </c>
      <c r="J131" s="238">
        <v>0</v>
      </c>
      <c r="K131" s="232" t="s">
        <v>47</v>
      </c>
      <c r="L131" s="232" t="s">
        <v>493</v>
      </c>
      <c r="M131" s="232" t="s">
        <v>493</v>
      </c>
      <c r="N131" s="232" t="s">
        <v>493</v>
      </c>
      <c r="O131" s="232" t="s">
        <v>493</v>
      </c>
      <c r="P131" s="232"/>
      <c r="Q131" s="234" t="s">
        <v>33</v>
      </c>
      <c r="R131" s="240"/>
    </row>
    <row r="132" s="223" customFormat="1" ht="51" customHeight="1" spans="1:18">
      <c r="A132" s="235">
        <v>156</v>
      </c>
      <c r="B132" s="236">
        <v>2017</v>
      </c>
      <c r="C132" s="232" t="s">
        <v>300</v>
      </c>
      <c r="D132" s="232"/>
      <c r="E132" s="234" t="s">
        <v>494</v>
      </c>
      <c r="F132" s="232" t="s">
        <v>135</v>
      </c>
      <c r="G132" s="232" t="s">
        <v>495</v>
      </c>
      <c r="H132" s="232">
        <f t="shared" si="4"/>
        <v>5.23</v>
      </c>
      <c r="I132" s="238">
        <v>5.23</v>
      </c>
      <c r="J132" s="238">
        <v>0</v>
      </c>
      <c r="K132" s="232" t="s">
        <v>47</v>
      </c>
      <c r="L132" s="232" t="s">
        <v>496</v>
      </c>
      <c r="M132" s="232" t="s">
        <v>496</v>
      </c>
      <c r="N132" s="232" t="s">
        <v>496</v>
      </c>
      <c r="O132" s="232" t="s">
        <v>496</v>
      </c>
      <c r="P132" s="232"/>
      <c r="Q132" s="234" t="s">
        <v>33</v>
      </c>
      <c r="R132" s="240"/>
    </row>
    <row r="133" s="223" customFormat="1" ht="51" customHeight="1" spans="1:18">
      <c r="A133" s="235">
        <v>158</v>
      </c>
      <c r="B133" s="236">
        <v>2017</v>
      </c>
      <c r="C133" s="232" t="s">
        <v>300</v>
      </c>
      <c r="D133" s="232"/>
      <c r="E133" s="234" t="s">
        <v>497</v>
      </c>
      <c r="F133" s="232" t="s">
        <v>498</v>
      </c>
      <c r="G133" s="232" t="s">
        <v>499</v>
      </c>
      <c r="H133" s="232">
        <f t="shared" si="4"/>
        <v>3361.71</v>
      </c>
      <c r="I133" s="238">
        <v>3361.71</v>
      </c>
      <c r="J133" s="238">
        <v>0</v>
      </c>
      <c r="K133" s="232" t="s">
        <v>23</v>
      </c>
      <c r="L133" s="232" t="s">
        <v>500</v>
      </c>
      <c r="M133" s="232" t="s">
        <v>500</v>
      </c>
      <c r="N133" s="232" t="s">
        <v>500</v>
      </c>
      <c r="O133" s="232" t="s">
        <v>500</v>
      </c>
      <c r="P133" s="232" t="s">
        <v>501</v>
      </c>
      <c r="Q133" s="234" t="s">
        <v>38</v>
      </c>
      <c r="R133" s="239" t="s">
        <v>502</v>
      </c>
    </row>
    <row r="134" s="223" customFormat="1" ht="51" customHeight="1" spans="1:18">
      <c r="A134" s="244">
        <v>159</v>
      </c>
      <c r="B134" s="236">
        <v>2017</v>
      </c>
      <c r="C134" s="232" t="s">
        <v>300</v>
      </c>
      <c r="D134" s="232"/>
      <c r="E134" s="245" t="s">
        <v>503</v>
      </c>
      <c r="F134" s="232" t="s">
        <v>273</v>
      </c>
      <c r="G134" s="232" t="s">
        <v>504</v>
      </c>
      <c r="H134" s="232">
        <f t="shared" si="4"/>
        <v>513.08</v>
      </c>
      <c r="I134" s="238">
        <v>513.08</v>
      </c>
      <c r="J134" s="238">
        <v>0</v>
      </c>
      <c r="K134" s="232" t="s">
        <v>30</v>
      </c>
      <c r="L134" s="232" t="s">
        <v>500</v>
      </c>
      <c r="M134" s="232" t="s">
        <v>500</v>
      </c>
      <c r="N134" s="232" t="s">
        <v>500</v>
      </c>
      <c r="O134" s="232" t="s">
        <v>500</v>
      </c>
      <c r="P134" s="232" t="s">
        <v>501</v>
      </c>
      <c r="Q134" s="234" t="s">
        <v>33</v>
      </c>
      <c r="R134" s="240"/>
    </row>
    <row r="135" s="223" customFormat="1" ht="51" customHeight="1" spans="1:18">
      <c r="A135" s="235">
        <v>160</v>
      </c>
      <c r="B135" s="236">
        <v>2017</v>
      </c>
      <c r="C135" s="232" t="s">
        <v>300</v>
      </c>
      <c r="D135" s="232"/>
      <c r="E135" s="237" t="s">
        <v>505</v>
      </c>
      <c r="F135" s="232" t="s">
        <v>414</v>
      </c>
      <c r="G135" s="232" t="s">
        <v>506</v>
      </c>
      <c r="H135" s="232">
        <f t="shared" si="4"/>
        <v>120</v>
      </c>
      <c r="I135" s="238">
        <v>120</v>
      </c>
      <c r="J135" s="238">
        <v>0</v>
      </c>
      <c r="K135" s="232" t="s">
        <v>23</v>
      </c>
      <c r="L135" s="232" t="s">
        <v>416</v>
      </c>
      <c r="M135" s="232" t="s">
        <v>416</v>
      </c>
      <c r="N135" s="232" t="s">
        <v>416</v>
      </c>
      <c r="O135" s="232" t="s">
        <v>416</v>
      </c>
      <c r="P135" s="232" t="s">
        <v>80</v>
      </c>
      <c r="Q135" s="234" t="s">
        <v>38</v>
      </c>
      <c r="R135" s="239" t="s">
        <v>507</v>
      </c>
    </row>
    <row r="136" s="223" customFormat="1" ht="51" customHeight="1" spans="1:18">
      <c r="A136" s="235">
        <v>161</v>
      </c>
      <c r="B136" s="236">
        <v>2017</v>
      </c>
      <c r="C136" s="232" t="s">
        <v>300</v>
      </c>
      <c r="D136" s="232"/>
      <c r="E136" s="234" t="s">
        <v>508</v>
      </c>
      <c r="F136" s="232" t="s">
        <v>99</v>
      </c>
      <c r="G136" s="232" t="s">
        <v>509</v>
      </c>
      <c r="H136" s="232">
        <f t="shared" ref="H136:H199" si="5">I136+J136</f>
        <v>35</v>
      </c>
      <c r="I136" s="238">
        <v>35</v>
      </c>
      <c r="J136" s="238">
        <v>0</v>
      </c>
      <c r="K136" s="232" t="s">
        <v>23</v>
      </c>
      <c r="L136" s="232" t="s">
        <v>101</v>
      </c>
      <c r="M136" s="232" t="s">
        <v>510</v>
      </c>
      <c r="N136" s="232" t="s">
        <v>101</v>
      </c>
      <c r="O136" s="232" t="s">
        <v>101</v>
      </c>
      <c r="P136" s="232" t="s">
        <v>80</v>
      </c>
      <c r="Q136" s="234" t="s">
        <v>38</v>
      </c>
      <c r="R136" s="239"/>
    </row>
    <row r="137" s="223" customFormat="1" ht="51" customHeight="1" spans="1:18">
      <c r="A137" s="235">
        <v>162</v>
      </c>
      <c r="B137" s="236">
        <v>2017</v>
      </c>
      <c r="C137" s="232" t="s">
        <v>300</v>
      </c>
      <c r="D137" s="232"/>
      <c r="E137" s="234" t="s">
        <v>511</v>
      </c>
      <c r="F137" s="232" t="s">
        <v>364</v>
      </c>
      <c r="G137" s="232" t="s">
        <v>512</v>
      </c>
      <c r="H137" s="232">
        <f t="shared" si="5"/>
        <v>40</v>
      </c>
      <c r="I137" s="238">
        <v>40</v>
      </c>
      <c r="J137" s="238">
        <v>0</v>
      </c>
      <c r="K137" s="232" t="s">
        <v>23</v>
      </c>
      <c r="L137" s="232" t="s">
        <v>513</v>
      </c>
      <c r="M137" s="232" t="s">
        <v>514</v>
      </c>
      <c r="N137" s="232" t="s">
        <v>513</v>
      </c>
      <c r="O137" s="232" t="s">
        <v>513</v>
      </c>
      <c r="P137" s="232" t="s">
        <v>145</v>
      </c>
      <c r="Q137" s="234" t="s">
        <v>38</v>
      </c>
      <c r="R137" s="239"/>
    </row>
    <row r="138" s="223" customFormat="1" ht="51" customHeight="1" spans="1:18">
      <c r="A138" s="235">
        <v>163</v>
      </c>
      <c r="B138" s="236">
        <v>2017</v>
      </c>
      <c r="C138" s="232" t="s">
        <v>300</v>
      </c>
      <c r="D138" s="232"/>
      <c r="E138" s="234" t="s">
        <v>515</v>
      </c>
      <c r="F138" s="232" t="s">
        <v>183</v>
      </c>
      <c r="G138" s="232" t="s">
        <v>516</v>
      </c>
      <c r="H138" s="232">
        <f t="shared" si="5"/>
        <v>65</v>
      </c>
      <c r="I138" s="238">
        <v>65</v>
      </c>
      <c r="J138" s="238">
        <v>0</v>
      </c>
      <c r="K138" s="232" t="s">
        <v>23</v>
      </c>
      <c r="L138" s="232" t="s">
        <v>185</v>
      </c>
      <c r="M138" s="232" t="s">
        <v>186</v>
      </c>
      <c r="N138" s="232" t="s">
        <v>185</v>
      </c>
      <c r="O138" s="232" t="s">
        <v>185</v>
      </c>
      <c r="P138" s="232" t="s">
        <v>126</v>
      </c>
      <c r="Q138" s="234" t="s">
        <v>38</v>
      </c>
      <c r="R138" s="239"/>
    </row>
    <row r="139" s="223" customFormat="1" ht="51" customHeight="1" spans="1:18">
      <c r="A139" s="235">
        <v>164</v>
      </c>
      <c r="B139" s="236">
        <v>2017</v>
      </c>
      <c r="C139" s="232" t="s">
        <v>300</v>
      </c>
      <c r="D139" s="232"/>
      <c r="E139" s="234" t="s">
        <v>517</v>
      </c>
      <c r="F139" s="232" t="s">
        <v>518</v>
      </c>
      <c r="G139" s="232" t="s">
        <v>519</v>
      </c>
      <c r="H139" s="232">
        <f t="shared" si="5"/>
        <v>50</v>
      </c>
      <c r="I139" s="238">
        <v>50</v>
      </c>
      <c r="J139" s="238">
        <v>0</v>
      </c>
      <c r="K139" s="232" t="s">
        <v>47</v>
      </c>
      <c r="L139" s="232" t="s">
        <v>520</v>
      </c>
      <c r="M139" s="232" t="s">
        <v>520</v>
      </c>
      <c r="N139" s="232" t="s">
        <v>520</v>
      </c>
      <c r="O139" s="232" t="s">
        <v>520</v>
      </c>
      <c r="P139" s="232"/>
      <c r="Q139" s="234" t="s">
        <v>33</v>
      </c>
      <c r="R139" s="240"/>
    </row>
    <row r="140" s="223" customFormat="1" ht="51" customHeight="1" spans="1:18">
      <c r="A140" s="235">
        <v>165</v>
      </c>
      <c r="B140" s="236">
        <v>2017</v>
      </c>
      <c r="C140" s="232" t="s">
        <v>300</v>
      </c>
      <c r="D140" s="232"/>
      <c r="E140" s="237" t="s">
        <v>521</v>
      </c>
      <c r="F140" s="232" t="s">
        <v>21</v>
      </c>
      <c r="G140" s="232" t="s">
        <v>522</v>
      </c>
      <c r="H140" s="232">
        <f t="shared" si="5"/>
        <v>35</v>
      </c>
      <c r="I140" s="238">
        <v>35</v>
      </c>
      <c r="J140" s="238">
        <v>0</v>
      </c>
      <c r="K140" s="232" t="s">
        <v>23</v>
      </c>
      <c r="L140" s="232" t="s">
        <v>24</v>
      </c>
      <c r="M140" s="232" t="s">
        <v>24</v>
      </c>
      <c r="N140" s="232" t="s">
        <v>24</v>
      </c>
      <c r="O140" s="232" t="s">
        <v>24</v>
      </c>
      <c r="P140" s="232" t="s">
        <v>25</v>
      </c>
      <c r="Q140" s="234" t="s">
        <v>38</v>
      </c>
      <c r="R140" s="239"/>
    </row>
    <row r="141" s="223" customFormat="1" ht="51" customHeight="1" spans="1:18">
      <c r="A141" s="235">
        <v>166</v>
      </c>
      <c r="B141" s="236">
        <v>2017</v>
      </c>
      <c r="C141" s="232" t="s">
        <v>300</v>
      </c>
      <c r="D141" s="232"/>
      <c r="E141" s="234" t="s">
        <v>523</v>
      </c>
      <c r="F141" s="232" t="s">
        <v>69</v>
      </c>
      <c r="G141" s="232" t="s">
        <v>524</v>
      </c>
      <c r="H141" s="232">
        <f t="shared" si="5"/>
        <v>36</v>
      </c>
      <c r="I141" s="238">
        <v>25</v>
      </c>
      <c r="J141" s="238">
        <v>11</v>
      </c>
      <c r="K141" s="232" t="s">
        <v>47</v>
      </c>
      <c r="L141" s="232" t="s">
        <v>525</v>
      </c>
      <c r="M141" s="232" t="s">
        <v>525</v>
      </c>
      <c r="N141" s="232" t="s">
        <v>525</v>
      </c>
      <c r="O141" s="232" t="s">
        <v>525</v>
      </c>
      <c r="P141" s="232"/>
      <c r="Q141" s="234" t="s">
        <v>33</v>
      </c>
      <c r="R141" s="240"/>
    </row>
    <row r="142" s="223" customFormat="1" ht="51" customHeight="1" spans="1:18">
      <c r="A142" s="235">
        <v>167</v>
      </c>
      <c r="B142" s="236">
        <v>2017</v>
      </c>
      <c r="C142" s="232" t="s">
        <v>300</v>
      </c>
      <c r="D142" s="232"/>
      <c r="E142" s="234" t="s">
        <v>526</v>
      </c>
      <c r="F142" s="232" t="s">
        <v>104</v>
      </c>
      <c r="G142" s="232" t="s">
        <v>527</v>
      </c>
      <c r="H142" s="232">
        <f t="shared" si="5"/>
        <v>30</v>
      </c>
      <c r="I142" s="238">
        <v>30</v>
      </c>
      <c r="J142" s="238">
        <v>0</v>
      </c>
      <c r="K142" s="232" t="s">
        <v>23</v>
      </c>
      <c r="L142" s="232" t="s">
        <v>528</v>
      </c>
      <c r="M142" s="232" t="s">
        <v>529</v>
      </c>
      <c r="N142" s="232" t="s">
        <v>528</v>
      </c>
      <c r="O142" s="232" t="s">
        <v>528</v>
      </c>
      <c r="P142" s="232" t="s">
        <v>32</v>
      </c>
      <c r="Q142" s="234" t="s">
        <v>38</v>
      </c>
      <c r="R142" s="239"/>
    </row>
    <row r="143" s="223" customFormat="1" ht="51" customHeight="1" spans="1:18">
      <c r="A143" s="235">
        <v>168</v>
      </c>
      <c r="B143" s="236">
        <v>2017</v>
      </c>
      <c r="C143" s="232" t="s">
        <v>300</v>
      </c>
      <c r="D143" s="232"/>
      <c r="E143" s="234" t="s">
        <v>530</v>
      </c>
      <c r="F143" s="232" t="s">
        <v>531</v>
      </c>
      <c r="G143" s="232" t="s">
        <v>532</v>
      </c>
      <c r="H143" s="232">
        <f t="shared" si="5"/>
        <v>40</v>
      </c>
      <c r="I143" s="238">
        <v>40</v>
      </c>
      <c r="J143" s="238">
        <v>0</v>
      </c>
      <c r="K143" s="232" t="s">
        <v>47</v>
      </c>
      <c r="L143" s="232" t="s">
        <v>533</v>
      </c>
      <c r="M143" s="232" t="s">
        <v>533</v>
      </c>
      <c r="N143" s="232" t="s">
        <v>533</v>
      </c>
      <c r="O143" s="232" t="s">
        <v>533</v>
      </c>
      <c r="P143" s="232"/>
      <c r="Q143" s="234" t="s">
        <v>33</v>
      </c>
      <c r="R143" s="240"/>
    </row>
    <row r="144" s="223" customFormat="1" ht="51" customHeight="1" spans="1:18">
      <c r="A144" s="235">
        <v>170</v>
      </c>
      <c r="B144" s="236">
        <v>2017</v>
      </c>
      <c r="C144" s="232" t="s">
        <v>300</v>
      </c>
      <c r="D144" s="232"/>
      <c r="E144" s="237" t="s">
        <v>534</v>
      </c>
      <c r="F144" s="232" t="s">
        <v>273</v>
      </c>
      <c r="G144" s="232" t="s">
        <v>535</v>
      </c>
      <c r="H144" s="232">
        <f t="shared" si="5"/>
        <v>748.02</v>
      </c>
      <c r="I144" s="238">
        <v>748.02</v>
      </c>
      <c r="J144" s="238">
        <v>0</v>
      </c>
      <c r="K144" s="232" t="s">
        <v>30</v>
      </c>
      <c r="L144" s="232" t="s">
        <v>500</v>
      </c>
      <c r="M144" s="232" t="s">
        <v>500</v>
      </c>
      <c r="N144" s="232" t="s">
        <v>500</v>
      </c>
      <c r="O144" s="232" t="s">
        <v>500</v>
      </c>
      <c r="P144" s="232" t="s">
        <v>501</v>
      </c>
      <c r="Q144" s="234" t="s">
        <v>33</v>
      </c>
      <c r="R144" s="240"/>
    </row>
    <row r="145" s="223" customFormat="1" ht="51" customHeight="1" spans="1:19">
      <c r="A145" s="235">
        <v>171</v>
      </c>
      <c r="B145" s="236">
        <v>2017</v>
      </c>
      <c r="C145" s="232" t="s">
        <v>300</v>
      </c>
      <c r="D145" s="232"/>
      <c r="E145" s="237" t="s">
        <v>536</v>
      </c>
      <c r="F145" s="232" t="s">
        <v>491</v>
      </c>
      <c r="G145" s="232" t="s">
        <v>537</v>
      </c>
      <c r="H145" s="232">
        <f t="shared" si="5"/>
        <v>575.57</v>
      </c>
      <c r="I145" s="238">
        <v>575.57</v>
      </c>
      <c r="J145" s="238">
        <v>0</v>
      </c>
      <c r="K145" s="232" t="s">
        <v>30</v>
      </c>
      <c r="L145" s="232" t="s">
        <v>500</v>
      </c>
      <c r="M145" s="232" t="s">
        <v>538</v>
      </c>
      <c r="N145" s="232" t="s">
        <v>500</v>
      </c>
      <c r="O145" s="232" t="s">
        <v>500</v>
      </c>
      <c r="P145" s="232" t="s">
        <v>501</v>
      </c>
      <c r="Q145" s="234" t="s">
        <v>33</v>
      </c>
      <c r="R145" s="240"/>
    </row>
    <row r="146" s="223" customFormat="1" ht="51" customHeight="1" spans="1:19">
      <c r="A146" s="235">
        <v>172</v>
      </c>
      <c r="B146" s="236">
        <v>2017</v>
      </c>
      <c r="C146" s="232" t="s">
        <v>300</v>
      </c>
      <c r="D146" s="232"/>
      <c r="E146" s="237" t="s">
        <v>539</v>
      </c>
      <c r="F146" s="232" t="s">
        <v>50</v>
      </c>
      <c r="G146" s="232" t="s">
        <v>540</v>
      </c>
      <c r="H146" s="232">
        <f t="shared" si="5"/>
        <v>49.65</v>
      </c>
      <c r="I146" s="238">
        <v>49.65</v>
      </c>
      <c r="J146" s="238">
        <v>0</v>
      </c>
      <c r="K146" s="232" t="s">
        <v>30</v>
      </c>
      <c r="L146" s="232" t="s">
        <v>86</v>
      </c>
      <c r="M146" s="232" t="s">
        <v>86</v>
      </c>
      <c r="N146" s="232" t="s">
        <v>86</v>
      </c>
      <c r="O146" s="232" t="s">
        <v>86</v>
      </c>
      <c r="P146" s="232" t="s">
        <v>53</v>
      </c>
      <c r="Q146" s="234" t="s">
        <v>33</v>
      </c>
      <c r="R146" s="239"/>
    </row>
    <row r="147" s="223" customFormat="1" ht="51" customHeight="1" spans="1:19">
      <c r="A147" s="235">
        <v>173</v>
      </c>
      <c r="B147" s="236">
        <v>2017</v>
      </c>
      <c r="C147" s="232" t="s">
        <v>300</v>
      </c>
      <c r="D147" s="232"/>
      <c r="E147" s="237" t="s">
        <v>541</v>
      </c>
      <c r="F147" s="232" t="s">
        <v>491</v>
      </c>
      <c r="G147" s="232" t="s">
        <v>542</v>
      </c>
      <c r="H147" s="232">
        <f t="shared" si="5"/>
        <v>408.98</v>
      </c>
      <c r="I147" s="238">
        <v>408.98</v>
      </c>
      <c r="J147" s="238">
        <v>0</v>
      </c>
      <c r="K147" s="232" t="s">
        <v>30</v>
      </c>
      <c r="L147" s="232" t="s">
        <v>500</v>
      </c>
      <c r="M147" s="232" t="s">
        <v>538</v>
      </c>
      <c r="N147" s="232" t="s">
        <v>500</v>
      </c>
      <c r="O147" s="232" t="s">
        <v>500</v>
      </c>
      <c r="P147" s="232" t="s">
        <v>501</v>
      </c>
      <c r="Q147" s="234" t="s">
        <v>33</v>
      </c>
      <c r="R147" s="240"/>
    </row>
    <row r="148" s="223" customFormat="1" ht="67.5" spans="1:19">
      <c r="A148" s="235">
        <v>180</v>
      </c>
      <c r="B148" s="236">
        <v>2018</v>
      </c>
      <c r="C148" s="232" t="s">
        <v>300</v>
      </c>
      <c r="D148" s="232"/>
      <c r="E148" s="234" t="s">
        <v>543</v>
      </c>
      <c r="F148" s="232" t="s">
        <v>153</v>
      </c>
      <c r="G148" s="232" t="s">
        <v>544</v>
      </c>
      <c r="H148" s="232">
        <f t="shared" si="5"/>
        <v>30</v>
      </c>
      <c r="I148" s="238">
        <v>30</v>
      </c>
      <c r="J148" s="238">
        <v>0</v>
      </c>
      <c r="K148" s="232" t="s">
        <v>23</v>
      </c>
      <c r="L148" s="232" t="s">
        <v>545</v>
      </c>
      <c r="M148" s="232" t="s">
        <v>546</v>
      </c>
      <c r="N148" s="232" t="s">
        <v>545</v>
      </c>
      <c r="O148" s="232" t="s">
        <v>545</v>
      </c>
      <c r="P148" s="232" t="s">
        <v>133</v>
      </c>
      <c r="Q148" s="234" t="s">
        <v>38</v>
      </c>
      <c r="R148" s="239" t="s">
        <v>547</v>
      </c>
    </row>
    <row r="149" s="223" customFormat="1" ht="51" customHeight="1" spans="1:19">
      <c r="A149" s="235">
        <v>181</v>
      </c>
      <c r="B149" s="236">
        <v>2018</v>
      </c>
      <c r="C149" s="232" t="s">
        <v>300</v>
      </c>
      <c r="D149" s="232"/>
      <c r="E149" s="237" t="s">
        <v>548</v>
      </c>
      <c r="F149" s="232" t="s">
        <v>549</v>
      </c>
      <c r="G149" s="232" t="s">
        <v>550</v>
      </c>
      <c r="H149" s="232">
        <f t="shared" si="5"/>
        <v>322.93</v>
      </c>
      <c r="I149" s="238">
        <v>322.93</v>
      </c>
      <c r="J149" s="238">
        <v>0</v>
      </c>
      <c r="K149" s="232" t="s">
        <v>23</v>
      </c>
      <c r="L149" s="232" t="s">
        <v>551</v>
      </c>
      <c r="M149" s="232" t="s">
        <v>551</v>
      </c>
      <c r="N149" s="232" t="s">
        <v>551</v>
      </c>
      <c r="O149" s="232" t="s">
        <v>551</v>
      </c>
      <c r="P149" s="232" t="s">
        <v>25</v>
      </c>
      <c r="Q149" s="234" t="s">
        <v>38</v>
      </c>
      <c r="R149" s="239"/>
    </row>
    <row r="150" s="223" customFormat="1" ht="51" customHeight="1" spans="1:19">
      <c r="A150" s="235">
        <v>182</v>
      </c>
      <c r="B150" s="236">
        <v>2018</v>
      </c>
      <c r="C150" s="232" t="s">
        <v>300</v>
      </c>
      <c r="D150" s="232"/>
      <c r="E150" s="234" t="s">
        <v>552</v>
      </c>
      <c r="F150" s="232" t="s">
        <v>156</v>
      </c>
      <c r="G150" s="232" t="s">
        <v>553</v>
      </c>
      <c r="H150" s="232">
        <f t="shared" si="5"/>
        <v>119.96</v>
      </c>
      <c r="I150" s="238">
        <v>119.96</v>
      </c>
      <c r="J150" s="238">
        <v>0</v>
      </c>
      <c r="K150" s="232" t="s">
        <v>47</v>
      </c>
      <c r="L150" s="232" t="s">
        <v>554</v>
      </c>
      <c r="M150" s="232" t="s">
        <v>554</v>
      </c>
      <c r="N150" s="232" t="s">
        <v>554</v>
      </c>
      <c r="O150" s="232" t="s">
        <v>554</v>
      </c>
      <c r="P150" s="232"/>
      <c r="Q150" s="234" t="s">
        <v>33</v>
      </c>
      <c r="R150" s="240"/>
    </row>
    <row r="151" s="223" customFormat="1" ht="40.5" spans="1:19">
      <c r="A151" s="235">
        <v>183</v>
      </c>
      <c r="B151" s="236">
        <v>2018</v>
      </c>
      <c r="C151" s="232" t="s">
        <v>300</v>
      </c>
      <c r="D151" s="232"/>
      <c r="E151" s="234" t="s">
        <v>555</v>
      </c>
      <c r="F151" s="232" t="s">
        <v>352</v>
      </c>
      <c r="G151" s="232" t="s">
        <v>556</v>
      </c>
      <c r="H151" s="232">
        <f t="shared" si="5"/>
        <v>320</v>
      </c>
      <c r="I151" s="238">
        <v>320</v>
      </c>
      <c r="J151" s="238">
        <v>0</v>
      </c>
      <c r="K151" s="232" t="s">
        <v>23</v>
      </c>
      <c r="L151" s="232" t="s">
        <v>450</v>
      </c>
      <c r="M151" s="232" t="s">
        <v>557</v>
      </c>
      <c r="N151" s="232" t="s">
        <v>450</v>
      </c>
      <c r="O151" s="232" t="s">
        <v>450</v>
      </c>
      <c r="P151" s="232" t="s">
        <v>126</v>
      </c>
      <c r="Q151" s="234" t="s">
        <v>38</v>
      </c>
      <c r="R151" s="239"/>
    </row>
    <row r="152" s="223" customFormat="1" ht="51" customHeight="1" spans="1:19">
      <c r="A152" s="235">
        <v>184</v>
      </c>
      <c r="B152" s="236">
        <v>2018</v>
      </c>
      <c r="C152" s="232" t="s">
        <v>300</v>
      </c>
      <c r="D152" s="232"/>
      <c r="E152" s="234" t="s">
        <v>558</v>
      </c>
      <c r="F152" s="232" t="s">
        <v>168</v>
      </c>
      <c r="G152" s="232" t="s">
        <v>559</v>
      </c>
      <c r="H152" s="232">
        <f t="shared" si="5"/>
        <v>1760</v>
      </c>
      <c r="I152" s="238">
        <v>1760</v>
      </c>
      <c r="J152" s="238">
        <v>0</v>
      </c>
      <c r="K152" s="232" t="s">
        <v>23</v>
      </c>
      <c r="L152" s="232" t="s">
        <v>461</v>
      </c>
      <c r="M152" s="232" t="s">
        <v>462</v>
      </c>
      <c r="N152" s="232" t="s">
        <v>461</v>
      </c>
      <c r="O152" s="232" t="s">
        <v>461</v>
      </c>
      <c r="P152" s="232" t="s">
        <v>80</v>
      </c>
      <c r="Q152" s="234" t="s">
        <v>38</v>
      </c>
      <c r="R152" s="239" t="s">
        <v>560</v>
      </c>
    </row>
    <row r="153" s="223" customFormat="1" ht="51" customHeight="1" spans="1:19">
      <c r="A153" s="235">
        <v>185</v>
      </c>
      <c r="B153" s="236">
        <v>2018</v>
      </c>
      <c r="C153" s="232" t="s">
        <v>300</v>
      </c>
      <c r="D153" s="232"/>
      <c r="E153" s="234" t="s">
        <v>561</v>
      </c>
      <c r="F153" s="232" t="s">
        <v>562</v>
      </c>
      <c r="G153" s="232" t="s">
        <v>563</v>
      </c>
      <c r="H153" s="232">
        <f t="shared" si="5"/>
        <v>779.98</v>
      </c>
      <c r="I153" s="238">
        <v>530</v>
      </c>
      <c r="J153" s="238">
        <v>249.98</v>
      </c>
      <c r="K153" s="232" t="s">
        <v>23</v>
      </c>
      <c r="L153" s="232" t="s">
        <v>564</v>
      </c>
      <c r="M153" s="232" t="s">
        <v>564</v>
      </c>
      <c r="N153" s="232" t="s">
        <v>564</v>
      </c>
      <c r="O153" s="232" t="s">
        <v>564</v>
      </c>
      <c r="P153" s="232" t="s">
        <v>32</v>
      </c>
      <c r="Q153" s="234" t="s">
        <v>102</v>
      </c>
      <c r="R153" s="239" t="s">
        <v>565</v>
      </c>
    </row>
    <row r="154" s="223" customFormat="1" ht="51" customHeight="1" spans="1:19">
      <c r="A154" s="235">
        <v>186</v>
      </c>
      <c r="B154" s="236">
        <v>2018</v>
      </c>
      <c r="C154" s="232" t="s">
        <v>300</v>
      </c>
      <c r="D154" s="232"/>
      <c r="E154" s="234" t="s">
        <v>566</v>
      </c>
      <c r="F154" s="232" t="s">
        <v>273</v>
      </c>
      <c r="G154" s="232" t="s">
        <v>567</v>
      </c>
      <c r="H154" s="232">
        <f t="shared" si="5"/>
        <v>72</v>
      </c>
      <c r="I154" s="238">
        <v>72</v>
      </c>
      <c r="J154" s="238">
        <v>0</v>
      </c>
      <c r="K154" s="232" t="s">
        <v>23</v>
      </c>
      <c r="L154" s="232" t="s">
        <v>275</v>
      </c>
      <c r="M154" s="232" t="s">
        <v>568</v>
      </c>
      <c r="N154" s="232" t="s">
        <v>275</v>
      </c>
      <c r="O154" s="232" t="s">
        <v>275</v>
      </c>
      <c r="P154" s="232" t="s">
        <v>133</v>
      </c>
      <c r="Q154" s="234" t="s">
        <v>127</v>
      </c>
      <c r="R154" s="239" t="s">
        <v>569</v>
      </c>
      <c r="S154" s="223" t="s">
        <v>128</v>
      </c>
    </row>
    <row r="155" s="223" customFormat="1" ht="51" customHeight="1" spans="1:19">
      <c r="A155" s="235">
        <v>187</v>
      </c>
      <c r="B155" s="236">
        <v>2018</v>
      </c>
      <c r="C155" s="232" t="s">
        <v>300</v>
      </c>
      <c r="D155" s="232"/>
      <c r="E155" s="237" t="s">
        <v>570</v>
      </c>
      <c r="F155" s="232" t="s">
        <v>571</v>
      </c>
      <c r="G155" s="232" t="s">
        <v>572</v>
      </c>
      <c r="H155" s="232">
        <f t="shared" si="5"/>
        <v>24</v>
      </c>
      <c r="I155" s="238">
        <v>24</v>
      </c>
      <c r="J155" s="238">
        <v>0</v>
      </c>
      <c r="K155" s="232" t="s">
        <v>23</v>
      </c>
      <c r="L155" s="232" t="s">
        <v>573</v>
      </c>
      <c r="M155" s="232" t="s">
        <v>573</v>
      </c>
      <c r="N155" s="232" t="s">
        <v>573</v>
      </c>
      <c r="O155" s="232" t="s">
        <v>573</v>
      </c>
      <c r="P155" s="232" t="s">
        <v>80</v>
      </c>
      <c r="Q155" s="234" t="s">
        <v>127</v>
      </c>
      <c r="R155" s="239"/>
      <c r="S155" s="223" t="s">
        <v>128</v>
      </c>
    </row>
    <row r="156" s="223" customFormat="1" ht="51" customHeight="1" spans="1:19">
      <c r="A156" s="235">
        <v>188</v>
      </c>
      <c r="B156" s="236">
        <v>2018</v>
      </c>
      <c r="C156" s="232" t="s">
        <v>300</v>
      </c>
      <c r="D156" s="232"/>
      <c r="E156" s="234" t="s">
        <v>574</v>
      </c>
      <c r="F156" s="232" t="s">
        <v>531</v>
      </c>
      <c r="G156" s="232" t="s">
        <v>575</v>
      </c>
      <c r="H156" s="232">
        <f t="shared" si="5"/>
        <v>30</v>
      </c>
      <c r="I156" s="238">
        <v>30</v>
      </c>
      <c r="J156" s="238">
        <v>0</v>
      </c>
      <c r="K156" s="232" t="s">
        <v>23</v>
      </c>
      <c r="L156" s="241" t="s">
        <v>37</v>
      </c>
      <c r="M156" s="232" t="s">
        <v>37</v>
      </c>
      <c r="N156" s="232" t="s">
        <v>37</v>
      </c>
      <c r="O156" s="232" t="s">
        <v>37</v>
      </c>
      <c r="P156" s="232" t="s">
        <v>133</v>
      </c>
      <c r="Q156" s="234" t="s">
        <v>38</v>
      </c>
      <c r="R156" s="239" t="s">
        <v>37</v>
      </c>
    </row>
    <row r="157" s="223" customFormat="1" ht="51" customHeight="1" spans="1:19">
      <c r="A157" s="235">
        <v>189</v>
      </c>
      <c r="B157" s="236">
        <v>2018</v>
      </c>
      <c r="C157" s="232" t="s">
        <v>300</v>
      </c>
      <c r="D157" s="232"/>
      <c r="E157" s="234" t="s">
        <v>576</v>
      </c>
      <c r="F157" s="232" t="s">
        <v>191</v>
      </c>
      <c r="G157" s="232" t="s">
        <v>577</v>
      </c>
      <c r="H157" s="232">
        <f t="shared" si="5"/>
        <v>200.29</v>
      </c>
      <c r="I157" s="238">
        <v>40</v>
      </c>
      <c r="J157" s="238">
        <v>160.29</v>
      </c>
      <c r="K157" s="232" t="s">
        <v>23</v>
      </c>
      <c r="L157" s="241" t="s">
        <v>37</v>
      </c>
      <c r="M157" s="232" t="s">
        <v>37</v>
      </c>
      <c r="N157" s="232" t="s">
        <v>37</v>
      </c>
      <c r="O157" s="232" t="s">
        <v>37</v>
      </c>
      <c r="P157" s="232" t="s">
        <v>133</v>
      </c>
      <c r="Q157" s="234" t="s">
        <v>38</v>
      </c>
      <c r="R157" s="239" t="s">
        <v>37</v>
      </c>
    </row>
    <row r="158" s="223" customFormat="1" ht="51" customHeight="1" spans="1:19">
      <c r="A158" s="235">
        <v>190</v>
      </c>
      <c r="B158" s="236">
        <v>2018</v>
      </c>
      <c r="C158" s="232" t="s">
        <v>300</v>
      </c>
      <c r="D158" s="232"/>
      <c r="E158" s="237" t="s">
        <v>578</v>
      </c>
      <c r="F158" s="232" t="s">
        <v>579</v>
      </c>
      <c r="G158" s="232" t="s">
        <v>580</v>
      </c>
      <c r="H158" s="232">
        <f t="shared" si="5"/>
        <v>89.002387</v>
      </c>
      <c r="I158" s="238">
        <v>52</v>
      </c>
      <c r="J158" s="238">
        <v>37.002387</v>
      </c>
      <c r="K158" s="232" t="s">
        <v>47</v>
      </c>
      <c r="L158" s="232" t="s">
        <v>581</v>
      </c>
      <c r="M158" s="232" t="s">
        <v>581</v>
      </c>
      <c r="N158" s="232" t="s">
        <v>581</v>
      </c>
      <c r="O158" s="232" t="s">
        <v>581</v>
      </c>
      <c r="P158" s="232"/>
      <c r="Q158" s="234" t="s">
        <v>33</v>
      </c>
      <c r="R158" s="240"/>
    </row>
    <row r="159" s="223" customFormat="1" ht="54" spans="1:19">
      <c r="A159" s="234">
        <v>191</v>
      </c>
      <c r="B159" s="236">
        <v>2018</v>
      </c>
      <c r="C159" s="232" t="s">
        <v>300</v>
      </c>
      <c r="D159" s="232"/>
      <c r="E159" s="237" t="s">
        <v>582</v>
      </c>
      <c r="F159" s="232" t="s">
        <v>583</v>
      </c>
      <c r="G159" s="232" t="s">
        <v>584</v>
      </c>
      <c r="H159" s="232">
        <f t="shared" si="5"/>
        <v>100</v>
      </c>
      <c r="I159" s="238">
        <v>100</v>
      </c>
      <c r="J159" s="238">
        <v>0</v>
      </c>
      <c r="K159" s="232" t="s">
        <v>23</v>
      </c>
      <c r="L159" s="232" t="s">
        <v>585</v>
      </c>
      <c r="M159" s="232" t="s">
        <v>586</v>
      </c>
      <c r="N159" s="232" t="s">
        <v>585</v>
      </c>
      <c r="O159" s="232" t="s">
        <v>585</v>
      </c>
      <c r="P159" s="232" t="s">
        <v>25</v>
      </c>
      <c r="Q159" s="234" t="s">
        <v>127</v>
      </c>
      <c r="R159" s="239" t="s">
        <v>587</v>
      </c>
    </row>
    <row r="160" s="223" customFormat="1" ht="51" customHeight="1" spans="1:19">
      <c r="A160" s="235">
        <v>192</v>
      </c>
      <c r="B160" s="236">
        <v>2018</v>
      </c>
      <c r="C160" s="232" t="s">
        <v>300</v>
      </c>
      <c r="D160" s="232"/>
      <c r="E160" s="237" t="s">
        <v>588</v>
      </c>
      <c r="F160" s="232" t="s">
        <v>77</v>
      </c>
      <c r="G160" s="232" t="s">
        <v>589</v>
      </c>
      <c r="H160" s="232">
        <f t="shared" si="5"/>
        <v>599.55</v>
      </c>
      <c r="I160" s="238">
        <v>599.55</v>
      </c>
      <c r="J160" s="238">
        <v>0</v>
      </c>
      <c r="K160" s="232" t="s">
        <v>23</v>
      </c>
      <c r="L160" s="232" t="s">
        <v>165</v>
      </c>
      <c r="M160" s="232" t="s">
        <v>590</v>
      </c>
      <c r="N160" s="232" t="s">
        <v>165</v>
      </c>
      <c r="O160" s="232" t="s">
        <v>165</v>
      </c>
      <c r="P160" s="232" t="s">
        <v>80</v>
      </c>
      <c r="Q160" s="234" t="s">
        <v>26</v>
      </c>
      <c r="R160" s="239"/>
    </row>
    <row r="161" s="223" customFormat="1" ht="51" customHeight="1" spans="1:19">
      <c r="A161" s="235">
        <v>193</v>
      </c>
      <c r="B161" s="236">
        <v>2018</v>
      </c>
      <c r="C161" s="232" t="s">
        <v>300</v>
      </c>
      <c r="D161" s="232"/>
      <c r="E161" s="237" t="s">
        <v>591</v>
      </c>
      <c r="F161" s="232" t="s">
        <v>592</v>
      </c>
      <c r="G161" s="232" t="s">
        <v>593</v>
      </c>
      <c r="H161" s="232">
        <f t="shared" si="5"/>
        <v>1733.2</v>
      </c>
      <c r="I161" s="238">
        <v>733.2</v>
      </c>
      <c r="J161" s="238">
        <v>1000</v>
      </c>
      <c r="K161" s="232" t="s">
        <v>23</v>
      </c>
      <c r="L161" s="232" t="s">
        <v>500</v>
      </c>
      <c r="M161" s="232" t="s">
        <v>538</v>
      </c>
      <c r="N161" s="232" t="s">
        <v>500</v>
      </c>
      <c r="O161" s="232" t="s">
        <v>500</v>
      </c>
      <c r="P161" s="232" t="s">
        <v>501</v>
      </c>
      <c r="Q161" s="234" t="s">
        <v>26</v>
      </c>
      <c r="R161" s="239"/>
    </row>
    <row r="162" s="223" customFormat="1" ht="51" customHeight="1" spans="1:19">
      <c r="A162" s="235">
        <v>194</v>
      </c>
      <c r="B162" s="236">
        <v>2018</v>
      </c>
      <c r="C162" s="232" t="s">
        <v>300</v>
      </c>
      <c r="D162" s="232"/>
      <c r="E162" s="234" t="s">
        <v>594</v>
      </c>
      <c r="F162" s="232" t="s">
        <v>595</v>
      </c>
      <c r="G162" s="232" t="s">
        <v>596</v>
      </c>
      <c r="H162" s="232">
        <f t="shared" si="5"/>
        <v>16</v>
      </c>
      <c r="I162" s="238">
        <v>16</v>
      </c>
      <c r="J162" s="238">
        <v>0</v>
      </c>
      <c r="K162" s="232" t="s">
        <v>47</v>
      </c>
      <c r="L162" s="232" t="s">
        <v>597</v>
      </c>
      <c r="M162" s="232" t="s">
        <v>597</v>
      </c>
      <c r="N162" s="232" t="s">
        <v>597</v>
      </c>
      <c r="O162" s="232" t="s">
        <v>597</v>
      </c>
      <c r="P162" s="232"/>
      <c r="Q162" s="234" t="s">
        <v>33</v>
      </c>
      <c r="R162" s="240"/>
    </row>
    <row r="163" s="223" customFormat="1" ht="54" spans="1:19">
      <c r="A163" s="235">
        <v>195</v>
      </c>
      <c r="B163" s="236">
        <v>2018</v>
      </c>
      <c r="C163" s="232" t="s">
        <v>300</v>
      </c>
      <c r="D163" s="232"/>
      <c r="E163" s="237" t="s">
        <v>598</v>
      </c>
      <c r="F163" s="232" t="s">
        <v>599</v>
      </c>
      <c r="G163" s="232" t="s">
        <v>600</v>
      </c>
      <c r="H163" s="232">
        <f t="shared" si="5"/>
        <v>80.001923</v>
      </c>
      <c r="I163" s="238">
        <v>40</v>
      </c>
      <c r="J163" s="238">
        <v>40.001923</v>
      </c>
      <c r="K163" s="232" t="s">
        <v>23</v>
      </c>
      <c r="L163" s="232" t="s">
        <v>601</v>
      </c>
      <c r="M163" s="232" t="s">
        <v>602</v>
      </c>
      <c r="N163" s="232" t="s">
        <v>601</v>
      </c>
      <c r="O163" s="232" t="s">
        <v>601</v>
      </c>
      <c r="P163" s="232" t="s">
        <v>25</v>
      </c>
      <c r="Q163" s="234" t="s">
        <v>127</v>
      </c>
      <c r="R163" s="239"/>
      <c r="S163" s="223" t="s">
        <v>603</v>
      </c>
    </row>
    <row r="164" s="223" customFormat="1" ht="51" customHeight="1" spans="1:19">
      <c r="A164" s="235">
        <v>196</v>
      </c>
      <c r="B164" s="236">
        <v>2018</v>
      </c>
      <c r="C164" s="232" t="s">
        <v>300</v>
      </c>
      <c r="D164" s="232"/>
      <c r="E164" s="234" t="s">
        <v>604</v>
      </c>
      <c r="F164" s="232" t="s">
        <v>104</v>
      </c>
      <c r="G164" s="232" t="s">
        <v>605</v>
      </c>
      <c r="H164" s="232">
        <f t="shared" si="5"/>
        <v>200</v>
      </c>
      <c r="I164" s="238">
        <v>90</v>
      </c>
      <c r="J164" s="238">
        <v>110</v>
      </c>
      <c r="K164" s="232" t="s">
        <v>23</v>
      </c>
      <c r="L164" s="232" t="s">
        <v>528</v>
      </c>
      <c r="M164" s="232" t="s">
        <v>529</v>
      </c>
      <c r="N164" s="232" t="s">
        <v>528</v>
      </c>
      <c r="O164" s="232" t="s">
        <v>528</v>
      </c>
      <c r="P164" s="232" t="s">
        <v>32</v>
      </c>
      <c r="Q164" s="234" t="s">
        <v>38</v>
      </c>
      <c r="R164" s="239"/>
    </row>
    <row r="165" s="223" customFormat="1" ht="51" customHeight="1" spans="1:19">
      <c r="A165" s="235">
        <v>197</v>
      </c>
      <c r="B165" s="236">
        <v>2018</v>
      </c>
      <c r="C165" s="232" t="s">
        <v>300</v>
      </c>
      <c r="D165" s="232"/>
      <c r="E165" s="234" t="s">
        <v>606</v>
      </c>
      <c r="F165" s="232" t="s">
        <v>531</v>
      </c>
      <c r="G165" s="232" t="s">
        <v>607</v>
      </c>
      <c r="H165" s="232">
        <f t="shared" si="5"/>
        <v>36</v>
      </c>
      <c r="I165" s="238">
        <v>36</v>
      </c>
      <c r="J165" s="238">
        <v>0</v>
      </c>
      <c r="K165" s="232" t="s">
        <v>47</v>
      </c>
      <c r="L165" s="232" t="s">
        <v>608</v>
      </c>
      <c r="M165" s="232" t="s">
        <v>609</v>
      </c>
      <c r="N165" s="232" t="s">
        <v>608</v>
      </c>
      <c r="O165" s="232" t="s">
        <v>608</v>
      </c>
      <c r="P165" s="232"/>
      <c r="Q165" s="234" t="s">
        <v>33</v>
      </c>
      <c r="R165" s="240"/>
    </row>
    <row r="166" s="223" customFormat="1" ht="51" customHeight="1" spans="1:19">
      <c r="A166" s="235">
        <v>198</v>
      </c>
      <c r="B166" s="236">
        <v>2018</v>
      </c>
      <c r="C166" s="232" t="s">
        <v>300</v>
      </c>
      <c r="D166" s="232"/>
      <c r="E166" s="237" t="s">
        <v>610</v>
      </c>
      <c r="F166" s="232" t="s">
        <v>611</v>
      </c>
      <c r="G166" s="232" t="s">
        <v>612</v>
      </c>
      <c r="H166" s="232">
        <f t="shared" si="5"/>
        <v>119.996865275191</v>
      </c>
      <c r="I166" s="238">
        <v>60</v>
      </c>
      <c r="J166" s="238">
        <v>59.996865275191</v>
      </c>
      <c r="K166" s="232" t="s">
        <v>23</v>
      </c>
      <c r="L166" s="232" t="s">
        <v>613</v>
      </c>
      <c r="M166" s="232" t="s">
        <v>613</v>
      </c>
      <c r="N166" s="232" t="s">
        <v>613</v>
      </c>
      <c r="O166" s="232" t="s">
        <v>613</v>
      </c>
      <c r="P166" s="232" t="s">
        <v>25</v>
      </c>
      <c r="Q166" s="234" t="s">
        <v>38</v>
      </c>
      <c r="R166" s="239"/>
    </row>
    <row r="167" s="223" customFormat="1" ht="51" customHeight="1" spans="1:19">
      <c r="A167" s="235">
        <v>199</v>
      </c>
      <c r="B167" s="236">
        <v>2018</v>
      </c>
      <c r="C167" s="232" t="s">
        <v>300</v>
      </c>
      <c r="D167" s="232"/>
      <c r="E167" s="234" t="s">
        <v>614</v>
      </c>
      <c r="F167" s="232" t="s">
        <v>234</v>
      </c>
      <c r="G167" s="232" t="s">
        <v>488</v>
      </c>
      <c r="H167" s="232">
        <f t="shared" si="5"/>
        <v>5.72</v>
      </c>
      <c r="I167" s="238">
        <v>5.72</v>
      </c>
      <c r="J167" s="238">
        <v>0</v>
      </c>
      <c r="K167" s="232" t="s">
        <v>47</v>
      </c>
      <c r="L167" s="232" t="s">
        <v>615</v>
      </c>
      <c r="M167" s="232" t="s">
        <v>615</v>
      </c>
      <c r="N167" s="232" t="s">
        <v>615</v>
      </c>
      <c r="O167" s="232" t="s">
        <v>615</v>
      </c>
      <c r="P167" s="232"/>
      <c r="Q167" s="234" t="s">
        <v>33</v>
      </c>
      <c r="R167" s="240"/>
    </row>
    <row r="168" s="223" customFormat="1" ht="51" customHeight="1" spans="1:19">
      <c r="A168" s="235">
        <v>200</v>
      </c>
      <c r="B168" s="236">
        <v>2018</v>
      </c>
      <c r="C168" s="232" t="s">
        <v>300</v>
      </c>
      <c r="D168" s="232"/>
      <c r="E168" s="234" t="s">
        <v>616</v>
      </c>
      <c r="F168" s="232" t="s">
        <v>266</v>
      </c>
      <c r="G168" s="232" t="s">
        <v>488</v>
      </c>
      <c r="H168" s="232">
        <f t="shared" si="5"/>
        <v>5</v>
      </c>
      <c r="I168" s="238">
        <v>5</v>
      </c>
      <c r="J168" s="238">
        <v>0</v>
      </c>
      <c r="K168" s="232" t="s">
        <v>47</v>
      </c>
      <c r="L168" s="232" t="s">
        <v>486</v>
      </c>
      <c r="M168" s="232" t="s">
        <v>486</v>
      </c>
      <c r="N168" s="232" t="s">
        <v>486</v>
      </c>
      <c r="O168" s="232" t="s">
        <v>486</v>
      </c>
      <c r="P168" s="232"/>
      <c r="Q168" s="234" t="s">
        <v>33</v>
      </c>
      <c r="R168" s="240"/>
    </row>
    <row r="169" s="223" customFormat="1" ht="51" customHeight="1" spans="1:19">
      <c r="A169" s="235">
        <v>201</v>
      </c>
      <c r="B169" s="236">
        <v>2018</v>
      </c>
      <c r="C169" s="232" t="s">
        <v>300</v>
      </c>
      <c r="D169" s="232"/>
      <c r="E169" s="234" t="s">
        <v>617</v>
      </c>
      <c r="F169" s="232" t="s">
        <v>273</v>
      </c>
      <c r="G169" s="232" t="s">
        <v>488</v>
      </c>
      <c r="H169" s="232">
        <f t="shared" si="5"/>
        <v>5</v>
      </c>
      <c r="I169" s="238">
        <v>5</v>
      </c>
      <c r="J169" s="238">
        <v>0</v>
      </c>
      <c r="K169" s="232" t="s">
        <v>47</v>
      </c>
      <c r="L169" s="232" t="s">
        <v>618</v>
      </c>
      <c r="M169" s="232" t="s">
        <v>618</v>
      </c>
      <c r="N169" s="232" t="s">
        <v>618</v>
      </c>
      <c r="O169" s="232" t="s">
        <v>618</v>
      </c>
      <c r="P169" s="232"/>
      <c r="Q169" s="234" t="s">
        <v>33</v>
      </c>
      <c r="R169" s="240"/>
    </row>
    <row r="170" s="223" customFormat="1" ht="51" customHeight="1" spans="1:19">
      <c r="A170" s="235">
        <v>202</v>
      </c>
      <c r="B170" s="236">
        <v>2018</v>
      </c>
      <c r="C170" s="232" t="s">
        <v>300</v>
      </c>
      <c r="D170" s="232"/>
      <c r="E170" s="234" t="s">
        <v>619</v>
      </c>
      <c r="F170" s="232" t="s">
        <v>375</v>
      </c>
      <c r="G170" s="232" t="s">
        <v>620</v>
      </c>
      <c r="H170" s="232">
        <f t="shared" si="5"/>
        <v>30</v>
      </c>
      <c r="I170" s="238">
        <v>30</v>
      </c>
      <c r="J170" s="238">
        <v>0</v>
      </c>
      <c r="K170" s="232" t="s">
        <v>23</v>
      </c>
      <c r="L170" s="241" t="s">
        <v>37</v>
      </c>
      <c r="M170" s="232" t="s">
        <v>37</v>
      </c>
      <c r="N170" s="232" t="s">
        <v>37</v>
      </c>
      <c r="O170" s="232" t="s">
        <v>37</v>
      </c>
      <c r="P170" s="232" t="s">
        <v>133</v>
      </c>
      <c r="Q170" s="234" t="s">
        <v>38</v>
      </c>
      <c r="R170" s="239" t="s">
        <v>37</v>
      </c>
    </row>
    <row r="171" s="223" customFormat="1" ht="51" customHeight="1" spans="1:19">
      <c r="A171" s="235">
        <v>203</v>
      </c>
      <c r="B171" s="236">
        <v>2018</v>
      </c>
      <c r="C171" s="232" t="s">
        <v>300</v>
      </c>
      <c r="D171" s="232"/>
      <c r="E171" s="234" t="s">
        <v>621</v>
      </c>
      <c r="F171" s="232" t="s">
        <v>198</v>
      </c>
      <c r="G171" s="232" t="s">
        <v>622</v>
      </c>
      <c r="H171" s="232">
        <f t="shared" si="5"/>
        <v>15.000035</v>
      </c>
      <c r="I171" s="238">
        <v>15.000035</v>
      </c>
      <c r="J171" s="238">
        <v>0</v>
      </c>
      <c r="K171" s="232" t="s">
        <v>47</v>
      </c>
      <c r="L171" s="232" t="s">
        <v>623</v>
      </c>
      <c r="M171" s="232" t="s">
        <v>623</v>
      </c>
      <c r="N171" s="232" t="s">
        <v>623</v>
      </c>
      <c r="O171" s="232" t="s">
        <v>623</v>
      </c>
      <c r="P171" s="232"/>
      <c r="Q171" s="234" t="s">
        <v>33</v>
      </c>
      <c r="R171" s="240"/>
    </row>
    <row r="172" s="223" customFormat="1" ht="51" customHeight="1" spans="1:19">
      <c r="A172" s="235">
        <v>204</v>
      </c>
      <c r="B172" s="236">
        <v>2018</v>
      </c>
      <c r="C172" s="232" t="s">
        <v>300</v>
      </c>
      <c r="D172" s="232"/>
      <c r="E172" s="234" t="s">
        <v>624</v>
      </c>
      <c r="F172" s="232" t="s">
        <v>410</v>
      </c>
      <c r="G172" s="232" t="s">
        <v>625</v>
      </c>
      <c r="H172" s="232">
        <f t="shared" si="5"/>
        <v>5</v>
      </c>
      <c r="I172" s="238">
        <v>5</v>
      </c>
      <c r="J172" s="238">
        <v>0</v>
      </c>
      <c r="K172" s="232" t="s">
        <v>47</v>
      </c>
      <c r="L172" s="232" t="s">
        <v>626</v>
      </c>
      <c r="M172" s="232" t="s">
        <v>626</v>
      </c>
      <c r="N172" s="232" t="s">
        <v>626</v>
      </c>
      <c r="O172" s="232" t="s">
        <v>626</v>
      </c>
      <c r="P172" s="232"/>
      <c r="Q172" s="234" t="s">
        <v>33</v>
      </c>
      <c r="R172" s="240"/>
    </row>
    <row r="173" s="223" customFormat="1" ht="51" customHeight="1" spans="1:19">
      <c r="A173" s="235">
        <v>205</v>
      </c>
      <c r="B173" s="236">
        <v>2018</v>
      </c>
      <c r="C173" s="232" t="s">
        <v>300</v>
      </c>
      <c r="D173" s="232"/>
      <c r="E173" s="234" t="s">
        <v>627</v>
      </c>
      <c r="F173" s="232" t="s">
        <v>119</v>
      </c>
      <c r="G173" s="232" t="s">
        <v>628</v>
      </c>
      <c r="H173" s="232">
        <f t="shared" si="5"/>
        <v>5</v>
      </c>
      <c r="I173" s="238">
        <v>5</v>
      </c>
      <c r="J173" s="238">
        <v>0</v>
      </c>
      <c r="K173" s="232" t="s">
        <v>47</v>
      </c>
      <c r="L173" s="232" t="s">
        <v>629</v>
      </c>
      <c r="M173" s="232" t="s">
        <v>629</v>
      </c>
      <c r="N173" s="232" t="s">
        <v>629</v>
      </c>
      <c r="O173" s="232" t="s">
        <v>629</v>
      </c>
      <c r="P173" s="232"/>
      <c r="Q173" s="234" t="s">
        <v>33</v>
      </c>
      <c r="R173" s="240"/>
    </row>
    <row r="174" s="223" customFormat="1" ht="51" customHeight="1" spans="1:19">
      <c r="A174" s="235">
        <v>206</v>
      </c>
      <c r="B174" s="236">
        <v>2018</v>
      </c>
      <c r="C174" s="232" t="s">
        <v>300</v>
      </c>
      <c r="D174" s="232"/>
      <c r="E174" s="234" t="s">
        <v>630</v>
      </c>
      <c r="F174" s="232" t="s">
        <v>410</v>
      </c>
      <c r="G174" s="232" t="s">
        <v>631</v>
      </c>
      <c r="H174" s="232">
        <f t="shared" si="5"/>
        <v>15</v>
      </c>
      <c r="I174" s="238">
        <v>15</v>
      </c>
      <c r="J174" s="238">
        <v>0</v>
      </c>
      <c r="K174" s="232" t="s">
        <v>47</v>
      </c>
      <c r="L174" s="232" t="s">
        <v>632</v>
      </c>
      <c r="M174" s="232" t="s">
        <v>632</v>
      </c>
      <c r="N174" s="232" t="s">
        <v>632</v>
      </c>
      <c r="O174" s="232" t="s">
        <v>632</v>
      </c>
      <c r="P174" s="232"/>
      <c r="Q174" s="234" t="s">
        <v>33</v>
      </c>
      <c r="R174" s="240"/>
    </row>
    <row r="175" s="223" customFormat="1" ht="51" customHeight="1" spans="1:19">
      <c r="A175" s="244">
        <v>207</v>
      </c>
      <c r="B175" s="236">
        <v>2018</v>
      </c>
      <c r="C175" s="232" t="s">
        <v>300</v>
      </c>
      <c r="D175" s="232"/>
      <c r="E175" s="245" t="s">
        <v>633</v>
      </c>
      <c r="F175" s="232" t="s">
        <v>273</v>
      </c>
      <c r="G175" s="232" t="s">
        <v>634</v>
      </c>
      <c r="H175" s="232">
        <f t="shared" si="5"/>
        <v>3695</v>
      </c>
      <c r="I175" s="238">
        <v>3695</v>
      </c>
      <c r="J175" s="238">
        <v>0</v>
      </c>
      <c r="K175" s="232" t="s">
        <v>30</v>
      </c>
      <c r="L175" s="232" t="s">
        <v>500</v>
      </c>
      <c r="M175" s="232" t="s">
        <v>500</v>
      </c>
      <c r="N175" s="232" t="s">
        <v>500</v>
      </c>
      <c r="O175" s="232" t="s">
        <v>500</v>
      </c>
      <c r="P175" s="232" t="s">
        <v>501</v>
      </c>
      <c r="Q175" s="234" t="s">
        <v>33</v>
      </c>
      <c r="R175" s="240"/>
    </row>
    <row r="176" s="223" customFormat="1" ht="51" customHeight="1" spans="1:19">
      <c r="A176" s="235">
        <v>208</v>
      </c>
      <c r="B176" s="236">
        <v>2018</v>
      </c>
      <c r="C176" s="232" t="s">
        <v>300</v>
      </c>
      <c r="D176" s="232"/>
      <c r="E176" s="234" t="s">
        <v>635</v>
      </c>
      <c r="F176" s="232" t="s">
        <v>636</v>
      </c>
      <c r="G176" s="232" t="s">
        <v>637</v>
      </c>
      <c r="H176" s="232">
        <f t="shared" si="5"/>
        <v>400</v>
      </c>
      <c r="I176" s="238">
        <v>200</v>
      </c>
      <c r="J176" s="238">
        <v>200</v>
      </c>
      <c r="K176" s="232" t="s">
        <v>23</v>
      </c>
      <c r="L176" s="232" t="s">
        <v>638</v>
      </c>
      <c r="M176" s="232" t="s">
        <v>639</v>
      </c>
      <c r="N176" s="232" t="s">
        <v>638</v>
      </c>
      <c r="O176" s="232" t="s">
        <v>638</v>
      </c>
      <c r="P176" s="232" t="s">
        <v>145</v>
      </c>
      <c r="Q176" s="234" t="s">
        <v>38</v>
      </c>
      <c r="R176" s="239" t="s">
        <v>640</v>
      </c>
    </row>
    <row r="177" s="223" customFormat="1" ht="51" customHeight="1" spans="1:18">
      <c r="A177" s="235">
        <v>209</v>
      </c>
      <c r="B177" s="236">
        <v>2018</v>
      </c>
      <c r="C177" s="232" t="s">
        <v>300</v>
      </c>
      <c r="D177" s="232"/>
      <c r="E177" s="234" t="s">
        <v>641</v>
      </c>
      <c r="F177" s="232" t="s">
        <v>191</v>
      </c>
      <c r="G177" s="232" t="s">
        <v>642</v>
      </c>
      <c r="H177" s="232">
        <f t="shared" si="5"/>
        <v>59</v>
      </c>
      <c r="I177" s="238">
        <v>59</v>
      </c>
      <c r="J177" s="238">
        <v>0</v>
      </c>
      <c r="K177" s="232" t="s">
        <v>23</v>
      </c>
      <c r="L177" s="241" t="s">
        <v>643</v>
      </c>
      <c r="M177" s="232" t="s">
        <v>643</v>
      </c>
      <c r="N177" s="232" t="s">
        <v>643</v>
      </c>
      <c r="O177" s="232" t="s">
        <v>643</v>
      </c>
      <c r="P177" s="232" t="s">
        <v>133</v>
      </c>
      <c r="Q177" s="234" t="s">
        <v>38</v>
      </c>
      <c r="R177" s="239" t="s">
        <v>54</v>
      </c>
    </row>
    <row r="178" s="223" customFormat="1" ht="51" customHeight="1" spans="1:18">
      <c r="A178" s="235">
        <v>210</v>
      </c>
      <c r="B178" s="236">
        <v>2018</v>
      </c>
      <c r="C178" s="232" t="s">
        <v>300</v>
      </c>
      <c r="D178" s="232"/>
      <c r="E178" s="237" t="s">
        <v>644</v>
      </c>
      <c r="F178" s="232" t="s">
        <v>371</v>
      </c>
      <c r="G178" s="232" t="s">
        <v>645</v>
      </c>
      <c r="H178" s="232">
        <f t="shared" si="5"/>
        <v>40</v>
      </c>
      <c r="I178" s="238">
        <v>40</v>
      </c>
      <c r="J178" s="238">
        <v>0</v>
      </c>
      <c r="K178" s="232" t="s">
        <v>23</v>
      </c>
      <c r="L178" s="241" t="s">
        <v>646</v>
      </c>
      <c r="M178" s="232" t="s">
        <v>646</v>
      </c>
      <c r="N178" s="232" t="s">
        <v>646</v>
      </c>
      <c r="O178" s="232" t="s">
        <v>646</v>
      </c>
      <c r="P178" s="232" t="s">
        <v>133</v>
      </c>
      <c r="Q178" s="234" t="s">
        <v>38</v>
      </c>
      <c r="R178" s="239" t="s">
        <v>54</v>
      </c>
    </row>
    <row r="179" s="223" customFormat="1" ht="51" customHeight="1" spans="1:18">
      <c r="A179" s="235">
        <v>211</v>
      </c>
      <c r="B179" s="236">
        <v>2018</v>
      </c>
      <c r="C179" s="232" t="s">
        <v>300</v>
      </c>
      <c r="D179" s="232"/>
      <c r="E179" s="237" t="s">
        <v>647</v>
      </c>
      <c r="F179" s="232" t="s">
        <v>648</v>
      </c>
      <c r="G179" s="232" t="s">
        <v>649</v>
      </c>
      <c r="H179" s="232">
        <f t="shared" si="5"/>
        <v>50</v>
      </c>
      <c r="I179" s="238">
        <v>50</v>
      </c>
      <c r="J179" s="238">
        <v>0</v>
      </c>
      <c r="K179" s="232" t="s">
        <v>23</v>
      </c>
      <c r="L179" s="232" t="s">
        <v>94</v>
      </c>
      <c r="M179" s="232" t="s">
        <v>650</v>
      </c>
      <c r="N179" s="232" t="s">
        <v>94</v>
      </c>
      <c r="O179" s="232" t="s">
        <v>94</v>
      </c>
      <c r="P179" s="232" t="s">
        <v>80</v>
      </c>
      <c r="Q179" s="234" t="s">
        <v>38</v>
      </c>
      <c r="R179" s="239"/>
    </row>
    <row r="180" s="223" customFormat="1" ht="51" customHeight="1" spans="1:18">
      <c r="A180" s="235">
        <v>212</v>
      </c>
      <c r="B180" s="236">
        <v>2018</v>
      </c>
      <c r="C180" s="232" t="s">
        <v>300</v>
      </c>
      <c r="D180" s="232"/>
      <c r="E180" s="234" t="s">
        <v>651</v>
      </c>
      <c r="F180" s="232" t="s">
        <v>130</v>
      </c>
      <c r="G180" s="232" t="s">
        <v>652</v>
      </c>
      <c r="H180" s="232">
        <f t="shared" si="5"/>
        <v>2867.71</v>
      </c>
      <c r="I180" s="238">
        <v>2867.71</v>
      </c>
      <c r="J180" s="238">
        <v>0</v>
      </c>
      <c r="K180" s="232" t="s">
        <v>23</v>
      </c>
      <c r="L180" s="232" t="s">
        <v>653</v>
      </c>
      <c r="M180" s="232" t="s">
        <v>653</v>
      </c>
      <c r="N180" s="232" t="s">
        <v>653</v>
      </c>
      <c r="O180" s="232" t="s">
        <v>653</v>
      </c>
      <c r="P180" s="232" t="s">
        <v>133</v>
      </c>
      <c r="Q180" s="234" t="s">
        <v>38</v>
      </c>
      <c r="R180" s="239"/>
    </row>
    <row r="181" s="223" customFormat="1" ht="51" customHeight="1" spans="1:18">
      <c r="A181" s="235">
        <v>213</v>
      </c>
      <c r="B181" s="236">
        <v>2018</v>
      </c>
      <c r="C181" s="232" t="s">
        <v>300</v>
      </c>
      <c r="D181" s="232"/>
      <c r="E181" s="234" t="s">
        <v>654</v>
      </c>
      <c r="F181" s="232" t="s">
        <v>219</v>
      </c>
      <c r="G181" s="232" t="s">
        <v>655</v>
      </c>
      <c r="H181" s="232">
        <f t="shared" si="5"/>
        <v>400</v>
      </c>
      <c r="I181" s="238">
        <v>200</v>
      </c>
      <c r="J181" s="238">
        <v>200</v>
      </c>
      <c r="K181" s="232" t="s">
        <v>23</v>
      </c>
      <c r="L181" s="232" t="s">
        <v>473</v>
      </c>
      <c r="M181" s="232" t="s">
        <v>656</v>
      </c>
      <c r="N181" s="232" t="s">
        <v>473</v>
      </c>
      <c r="O181" s="232" t="s">
        <v>473</v>
      </c>
      <c r="P181" s="232" t="s">
        <v>32</v>
      </c>
      <c r="Q181" s="234" t="s">
        <v>38</v>
      </c>
      <c r="R181" s="239" t="s">
        <v>640</v>
      </c>
    </row>
    <row r="182" s="223" customFormat="1" ht="51" customHeight="1" spans="1:18">
      <c r="A182" s="235">
        <v>214</v>
      </c>
      <c r="B182" s="236">
        <v>2018</v>
      </c>
      <c r="C182" s="232" t="s">
        <v>300</v>
      </c>
      <c r="D182" s="232"/>
      <c r="E182" s="237" t="s">
        <v>657</v>
      </c>
      <c r="F182" s="232" t="s">
        <v>28</v>
      </c>
      <c r="G182" s="232" t="s">
        <v>658</v>
      </c>
      <c r="H182" s="232">
        <f t="shared" si="5"/>
        <v>30</v>
      </c>
      <c r="I182" s="238">
        <v>30</v>
      </c>
      <c r="J182" s="238">
        <v>0</v>
      </c>
      <c r="K182" s="232" t="s">
        <v>47</v>
      </c>
      <c r="L182" s="232" t="s">
        <v>659</v>
      </c>
      <c r="M182" s="232" t="s">
        <v>660</v>
      </c>
      <c r="N182" s="232" t="s">
        <v>659</v>
      </c>
      <c r="O182" s="232" t="s">
        <v>659</v>
      </c>
      <c r="P182" s="232"/>
      <c r="Q182" s="234"/>
      <c r="R182" s="240"/>
    </row>
    <row r="183" s="223" customFormat="1" ht="51" customHeight="1" spans="1:18">
      <c r="A183" s="244">
        <v>215</v>
      </c>
      <c r="B183" s="236">
        <v>2018</v>
      </c>
      <c r="C183" s="232" t="s">
        <v>300</v>
      </c>
      <c r="D183" s="232"/>
      <c r="E183" s="245" t="s">
        <v>661</v>
      </c>
      <c r="F183" s="232" t="s">
        <v>662</v>
      </c>
      <c r="G183" s="232" t="s">
        <v>663</v>
      </c>
      <c r="H183" s="232">
        <f t="shared" si="5"/>
        <v>30</v>
      </c>
      <c r="I183" s="238">
        <v>30</v>
      </c>
      <c r="J183" s="238">
        <v>0</v>
      </c>
      <c r="K183" s="232" t="s">
        <v>23</v>
      </c>
      <c r="L183" s="232" t="s">
        <v>664</v>
      </c>
      <c r="M183" s="232" t="s">
        <v>665</v>
      </c>
      <c r="N183" s="232" t="s">
        <v>664</v>
      </c>
      <c r="O183" s="232" t="s">
        <v>664</v>
      </c>
      <c r="P183" s="232" t="s">
        <v>32</v>
      </c>
      <c r="Q183" s="234" t="s">
        <v>102</v>
      </c>
      <c r="R183" s="239"/>
    </row>
    <row r="184" s="223" customFormat="1" ht="51" customHeight="1" spans="1:18">
      <c r="A184" s="235">
        <v>216</v>
      </c>
      <c r="B184" s="236">
        <v>2018</v>
      </c>
      <c r="C184" s="232" t="s">
        <v>300</v>
      </c>
      <c r="D184" s="232"/>
      <c r="E184" s="234" t="s">
        <v>666</v>
      </c>
      <c r="F184" s="232" t="s">
        <v>667</v>
      </c>
      <c r="G184" s="232" t="s">
        <v>668</v>
      </c>
      <c r="H184" s="232">
        <f t="shared" si="5"/>
        <v>300</v>
      </c>
      <c r="I184" s="238">
        <v>300</v>
      </c>
      <c r="J184" s="238">
        <v>0</v>
      </c>
      <c r="K184" s="232" t="s">
        <v>23</v>
      </c>
      <c r="L184" s="232" t="s">
        <v>669</v>
      </c>
      <c r="M184" s="232" t="s">
        <v>462</v>
      </c>
      <c r="N184" s="232" t="s">
        <v>669</v>
      </c>
      <c r="O184" s="232" t="s">
        <v>669</v>
      </c>
      <c r="P184" s="232" t="s">
        <v>53</v>
      </c>
      <c r="Q184" s="234" t="s">
        <v>102</v>
      </c>
      <c r="R184" s="239" t="s">
        <v>463</v>
      </c>
    </row>
    <row r="185" s="223" customFormat="1" ht="51" customHeight="1" spans="1:18">
      <c r="A185" s="235">
        <v>217</v>
      </c>
      <c r="B185" s="236">
        <v>2018</v>
      </c>
      <c r="C185" s="232" t="s">
        <v>300</v>
      </c>
      <c r="D185" s="232"/>
      <c r="E185" s="237" t="s">
        <v>670</v>
      </c>
      <c r="F185" s="232" t="s">
        <v>671</v>
      </c>
      <c r="G185" s="232" t="s">
        <v>672</v>
      </c>
      <c r="H185" s="232">
        <f t="shared" si="5"/>
        <v>62</v>
      </c>
      <c r="I185" s="238">
        <v>62</v>
      </c>
      <c r="J185" s="238">
        <v>0</v>
      </c>
      <c r="K185" s="232" t="s">
        <v>47</v>
      </c>
      <c r="L185" s="232" t="s">
        <v>673</v>
      </c>
      <c r="M185" s="232" t="s">
        <v>673</v>
      </c>
      <c r="N185" s="232" t="s">
        <v>673</v>
      </c>
      <c r="O185" s="232" t="s">
        <v>673</v>
      </c>
      <c r="P185" s="232"/>
      <c r="Q185" s="234" t="s">
        <v>33</v>
      </c>
      <c r="R185" s="240"/>
    </row>
    <row r="186" s="223" customFormat="1" ht="51" customHeight="1" spans="1:18">
      <c r="A186" s="235">
        <v>218</v>
      </c>
      <c r="B186" s="236">
        <v>2018</v>
      </c>
      <c r="C186" s="232" t="s">
        <v>300</v>
      </c>
      <c r="D186" s="232"/>
      <c r="E186" s="237" t="s">
        <v>674</v>
      </c>
      <c r="F186" s="232" t="s">
        <v>88</v>
      </c>
      <c r="G186" s="232" t="s">
        <v>675</v>
      </c>
      <c r="H186" s="232">
        <f t="shared" si="5"/>
        <v>43</v>
      </c>
      <c r="I186" s="238">
        <v>43</v>
      </c>
      <c r="J186" s="238">
        <v>0</v>
      </c>
      <c r="K186" s="232" t="s">
        <v>47</v>
      </c>
      <c r="L186" s="232" t="s">
        <v>676</v>
      </c>
      <c r="M186" s="232" t="s">
        <v>676</v>
      </c>
      <c r="N186" s="232" t="s">
        <v>676</v>
      </c>
      <c r="O186" s="232" t="s">
        <v>676</v>
      </c>
      <c r="P186" s="232"/>
      <c r="Q186" s="234" t="s">
        <v>33</v>
      </c>
      <c r="R186" s="240"/>
    </row>
    <row r="187" s="223" customFormat="1" ht="51" customHeight="1" spans="1:18">
      <c r="A187" s="235">
        <v>219</v>
      </c>
      <c r="B187" s="236">
        <v>2018</v>
      </c>
      <c r="C187" s="232" t="s">
        <v>300</v>
      </c>
      <c r="D187" s="232"/>
      <c r="E187" s="234" t="s">
        <v>677</v>
      </c>
      <c r="F187" s="232" t="s">
        <v>678</v>
      </c>
      <c r="G187" s="232" t="s">
        <v>679</v>
      </c>
      <c r="H187" s="232">
        <f t="shared" si="5"/>
        <v>299.68</v>
      </c>
      <c r="I187" s="238">
        <v>299.68</v>
      </c>
      <c r="J187" s="238">
        <v>0</v>
      </c>
      <c r="K187" s="232" t="s">
        <v>23</v>
      </c>
      <c r="L187" s="232" t="s">
        <v>101</v>
      </c>
      <c r="M187" s="232" t="s">
        <v>590</v>
      </c>
      <c r="N187" s="232" t="s">
        <v>101</v>
      </c>
      <c r="O187" s="232" t="s">
        <v>101</v>
      </c>
      <c r="P187" s="232" t="s">
        <v>80</v>
      </c>
      <c r="Q187" s="234" t="s">
        <v>102</v>
      </c>
      <c r="R187" s="239"/>
    </row>
    <row r="188" s="223" customFormat="1" ht="51" customHeight="1" spans="1:18">
      <c r="A188" s="235"/>
      <c r="B188" s="236">
        <v>2018</v>
      </c>
      <c r="C188" s="232" t="s">
        <v>300</v>
      </c>
      <c r="D188" s="232"/>
      <c r="E188" s="234" t="s">
        <v>680</v>
      </c>
      <c r="F188" s="232" t="s">
        <v>678</v>
      </c>
      <c r="G188" s="232" t="s">
        <v>681</v>
      </c>
      <c r="H188" s="232">
        <f t="shared" si="5"/>
        <v>594.09</v>
      </c>
      <c r="I188" s="238">
        <v>594.09</v>
      </c>
      <c r="J188" s="238">
        <v>0</v>
      </c>
      <c r="K188" s="232" t="s">
        <v>23</v>
      </c>
      <c r="L188" s="232" t="s">
        <v>101</v>
      </c>
      <c r="M188" s="246" t="s">
        <v>682</v>
      </c>
      <c r="N188" s="232" t="s">
        <v>101</v>
      </c>
      <c r="O188" s="232" t="s">
        <v>101</v>
      </c>
      <c r="P188" s="232" t="s">
        <v>80</v>
      </c>
      <c r="Q188" s="234" t="s">
        <v>38</v>
      </c>
      <c r="R188" s="239"/>
    </row>
    <row r="189" s="223" customFormat="1" ht="51" customHeight="1" spans="1:18">
      <c r="A189" s="235"/>
      <c r="B189" s="236">
        <v>2018</v>
      </c>
      <c r="C189" s="232" t="s">
        <v>300</v>
      </c>
      <c r="D189" s="232"/>
      <c r="E189" s="234" t="s">
        <v>683</v>
      </c>
      <c r="F189" s="232" t="s">
        <v>552</v>
      </c>
      <c r="G189" s="232" t="s">
        <v>684</v>
      </c>
      <c r="H189" s="232">
        <f t="shared" si="5"/>
        <v>177.61</v>
      </c>
      <c r="I189" s="238">
        <v>177.61</v>
      </c>
      <c r="J189" s="238">
        <v>0</v>
      </c>
      <c r="K189" s="232" t="s">
        <v>23</v>
      </c>
      <c r="L189" s="232" t="s">
        <v>158</v>
      </c>
      <c r="M189" s="246" t="s">
        <v>685</v>
      </c>
      <c r="N189" s="232" t="s">
        <v>158</v>
      </c>
      <c r="O189" s="232" t="s">
        <v>158</v>
      </c>
      <c r="P189" s="232" t="s">
        <v>133</v>
      </c>
      <c r="Q189" s="234" t="s">
        <v>102</v>
      </c>
      <c r="R189" s="239"/>
    </row>
    <row r="190" s="223" customFormat="1" ht="51" customHeight="1" spans="1:18">
      <c r="A190" s="235"/>
      <c r="B190" s="236">
        <v>2018</v>
      </c>
      <c r="C190" s="232" t="s">
        <v>300</v>
      </c>
      <c r="D190" s="232"/>
      <c r="E190" s="234" t="s">
        <v>686</v>
      </c>
      <c r="F190" s="232" t="s">
        <v>552</v>
      </c>
      <c r="G190" s="232" t="s">
        <v>687</v>
      </c>
      <c r="H190" s="232">
        <f t="shared" si="5"/>
        <v>100</v>
      </c>
      <c r="I190" s="238">
        <v>100</v>
      </c>
      <c r="J190" s="238">
        <v>0</v>
      </c>
      <c r="K190" s="232" t="s">
        <v>23</v>
      </c>
      <c r="L190" s="232" t="s">
        <v>158</v>
      </c>
      <c r="M190" s="232" t="s">
        <v>685</v>
      </c>
      <c r="N190" s="232" t="s">
        <v>158</v>
      </c>
      <c r="O190" s="232" t="s">
        <v>158</v>
      </c>
      <c r="P190" s="232" t="s">
        <v>133</v>
      </c>
      <c r="Q190" s="234" t="s">
        <v>38</v>
      </c>
      <c r="R190" s="239"/>
    </row>
    <row r="191" s="223" customFormat="1" ht="51" customHeight="1" spans="1:18">
      <c r="A191" s="235"/>
      <c r="B191" s="236">
        <v>2018</v>
      </c>
      <c r="C191" s="232" t="s">
        <v>300</v>
      </c>
      <c r="D191" s="232"/>
      <c r="E191" s="237" t="s">
        <v>688</v>
      </c>
      <c r="F191" s="232" t="s">
        <v>689</v>
      </c>
      <c r="G191" s="232" t="s">
        <v>690</v>
      </c>
      <c r="H191" s="232">
        <f t="shared" si="5"/>
        <v>300</v>
      </c>
      <c r="I191" s="238">
        <v>300</v>
      </c>
      <c r="J191" s="238">
        <v>0</v>
      </c>
      <c r="K191" s="232" t="s">
        <v>47</v>
      </c>
      <c r="L191" s="224"/>
      <c r="M191" s="235"/>
      <c r="N191" s="235"/>
      <c r="O191" s="235"/>
      <c r="P191" s="232"/>
      <c r="Q191" s="234" t="s">
        <v>33</v>
      </c>
      <c r="R191" s="239" t="s">
        <v>691</v>
      </c>
    </row>
    <row r="192" s="223" customFormat="1" ht="51" customHeight="1" spans="1:18">
      <c r="A192" s="235">
        <v>223</v>
      </c>
      <c r="B192" s="236">
        <v>2019</v>
      </c>
      <c r="C192" s="232" t="s">
        <v>300</v>
      </c>
      <c r="D192" s="232"/>
      <c r="E192" s="234" t="s">
        <v>692</v>
      </c>
      <c r="F192" s="232" t="s">
        <v>364</v>
      </c>
      <c r="G192" s="232" t="s">
        <v>693</v>
      </c>
      <c r="H192" s="232">
        <f t="shared" si="5"/>
        <v>5</v>
      </c>
      <c r="I192" s="238">
        <v>5</v>
      </c>
      <c r="J192" s="238">
        <v>0</v>
      </c>
      <c r="K192" s="232" t="s">
        <v>47</v>
      </c>
      <c r="L192" s="232" t="s">
        <v>366</v>
      </c>
      <c r="M192" s="232" t="s">
        <v>366</v>
      </c>
      <c r="N192" s="232" t="s">
        <v>366</v>
      </c>
      <c r="O192" s="232" t="s">
        <v>366</v>
      </c>
      <c r="P192" s="232"/>
      <c r="Q192" s="234" t="s">
        <v>33</v>
      </c>
      <c r="R192" s="240"/>
    </row>
    <row r="193" s="223" customFormat="1" ht="51" customHeight="1" spans="1:19">
      <c r="A193" s="235">
        <v>225</v>
      </c>
      <c r="B193" s="236">
        <v>2019</v>
      </c>
      <c r="C193" s="232" t="s">
        <v>300</v>
      </c>
      <c r="D193" s="232"/>
      <c r="E193" s="237" t="s">
        <v>694</v>
      </c>
      <c r="F193" s="232" t="s">
        <v>695</v>
      </c>
      <c r="G193" s="232" t="s">
        <v>696</v>
      </c>
      <c r="H193" s="232">
        <f t="shared" si="5"/>
        <v>26.65</v>
      </c>
      <c r="I193" s="238">
        <v>26.65</v>
      </c>
      <c r="J193" s="238">
        <v>0</v>
      </c>
      <c r="K193" s="232" t="s">
        <v>30</v>
      </c>
      <c r="L193" s="232" t="s">
        <v>697</v>
      </c>
      <c r="M193" s="232" t="s">
        <v>697</v>
      </c>
      <c r="N193" s="232" t="s">
        <v>697</v>
      </c>
      <c r="O193" s="232" t="s">
        <v>697</v>
      </c>
      <c r="P193" s="232" t="s">
        <v>80</v>
      </c>
      <c r="Q193" s="234" t="s">
        <v>33</v>
      </c>
      <c r="R193" s="240"/>
    </row>
    <row r="194" s="223" customFormat="1" ht="51" customHeight="1" spans="1:19">
      <c r="A194" s="235">
        <v>226</v>
      </c>
      <c r="B194" s="236">
        <v>2019</v>
      </c>
      <c r="C194" s="232" t="s">
        <v>300</v>
      </c>
      <c r="D194" s="232"/>
      <c r="E194" s="234" t="s">
        <v>698</v>
      </c>
      <c r="F194" s="232" t="s">
        <v>273</v>
      </c>
      <c r="G194" s="232" t="s">
        <v>699</v>
      </c>
      <c r="H194" s="232">
        <f t="shared" si="5"/>
        <v>48.38</v>
      </c>
      <c r="I194" s="238">
        <v>48.38</v>
      </c>
      <c r="J194" s="238">
        <v>0</v>
      </c>
      <c r="K194" s="232" t="s">
        <v>23</v>
      </c>
      <c r="L194" s="232" t="s">
        <v>275</v>
      </c>
      <c r="M194" s="232" t="s">
        <v>568</v>
      </c>
      <c r="N194" s="232" t="s">
        <v>275</v>
      </c>
      <c r="O194" s="232" t="s">
        <v>275</v>
      </c>
      <c r="P194" s="232" t="s">
        <v>133</v>
      </c>
      <c r="Q194" s="234" t="s">
        <v>127</v>
      </c>
      <c r="R194" s="239"/>
      <c r="S194" s="223" t="s">
        <v>128</v>
      </c>
    </row>
    <row r="195" s="223" customFormat="1" ht="51" customHeight="1" spans="1:19">
      <c r="A195" s="235">
        <v>228</v>
      </c>
      <c r="B195" s="236">
        <v>2019</v>
      </c>
      <c r="C195" s="232" t="s">
        <v>300</v>
      </c>
      <c r="D195" s="232"/>
      <c r="E195" s="234" t="s">
        <v>700</v>
      </c>
      <c r="F195" s="232" t="s">
        <v>701</v>
      </c>
      <c r="G195" s="232" t="s">
        <v>702</v>
      </c>
      <c r="H195" s="232">
        <f t="shared" si="5"/>
        <v>79.88</v>
      </c>
      <c r="I195" s="238">
        <v>79.88</v>
      </c>
      <c r="J195" s="238">
        <v>0</v>
      </c>
      <c r="K195" s="232" t="s">
        <v>23</v>
      </c>
      <c r="L195" s="232" t="s">
        <v>213</v>
      </c>
      <c r="M195" s="232" t="s">
        <v>703</v>
      </c>
      <c r="N195" s="232" t="s">
        <v>213</v>
      </c>
      <c r="O195" s="232" t="s">
        <v>213</v>
      </c>
      <c r="P195" s="232" t="s">
        <v>133</v>
      </c>
      <c r="Q195" s="234" t="s">
        <v>38</v>
      </c>
      <c r="R195" s="239"/>
    </row>
    <row r="196" s="223" customFormat="1" ht="51" customHeight="1" spans="1:19">
      <c r="A196" s="235">
        <v>229</v>
      </c>
      <c r="B196" s="236">
        <v>2019</v>
      </c>
      <c r="C196" s="232" t="s">
        <v>300</v>
      </c>
      <c r="D196" s="232"/>
      <c r="E196" s="234" t="s">
        <v>704</v>
      </c>
      <c r="F196" s="232" t="s">
        <v>705</v>
      </c>
      <c r="G196" s="232" t="s">
        <v>706</v>
      </c>
      <c r="H196" s="232">
        <f t="shared" si="5"/>
        <v>41.02</v>
      </c>
      <c r="I196" s="238">
        <v>41.02</v>
      </c>
      <c r="J196" s="238">
        <v>0</v>
      </c>
      <c r="K196" s="232" t="s">
        <v>47</v>
      </c>
      <c r="L196" s="232" t="s">
        <v>707</v>
      </c>
      <c r="M196" s="232" t="s">
        <v>707</v>
      </c>
      <c r="N196" s="232" t="s">
        <v>707</v>
      </c>
      <c r="O196" s="232" t="s">
        <v>707</v>
      </c>
      <c r="P196" s="232"/>
      <c r="Q196" s="234" t="s">
        <v>33</v>
      </c>
      <c r="R196" s="240"/>
    </row>
    <row r="197" s="223" customFormat="1" ht="51" customHeight="1" spans="1:19">
      <c r="A197" s="235">
        <v>230</v>
      </c>
      <c r="B197" s="236">
        <v>2019</v>
      </c>
      <c r="C197" s="232" t="s">
        <v>300</v>
      </c>
      <c r="D197" s="232"/>
      <c r="E197" s="234" t="s">
        <v>708</v>
      </c>
      <c r="F197" s="232" t="s">
        <v>709</v>
      </c>
      <c r="G197" s="232" t="s">
        <v>710</v>
      </c>
      <c r="H197" s="232">
        <f t="shared" si="5"/>
        <v>3246.22</v>
      </c>
      <c r="I197" s="238">
        <v>2335</v>
      </c>
      <c r="J197" s="238">
        <v>911.22</v>
      </c>
      <c r="K197" s="232" t="s">
        <v>23</v>
      </c>
      <c r="L197" s="232" t="s">
        <v>500</v>
      </c>
      <c r="M197" s="232" t="s">
        <v>500</v>
      </c>
      <c r="N197" s="232" t="s">
        <v>500</v>
      </c>
      <c r="O197" s="232" t="s">
        <v>500</v>
      </c>
      <c r="P197" s="232" t="s">
        <v>501</v>
      </c>
      <c r="Q197" s="234" t="s">
        <v>102</v>
      </c>
      <c r="R197" s="239"/>
    </row>
    <row r="198" s="223" customFormat="1" ht="51" customHeight="1" spans="1:19">
      <c r="A198" s="235">
        <v>231</v>
      </c>
      <c r="B198" s="236">
        <v>2019</v>
      </c>
      <c r="C198" s="232" t="s">
        <v>300</v>
      </c>
      <c r="D198" s="232"/>
      <c r="E198" s="234" t="s">
        <v>711</v>
      </c>
      <c r="F198" s="232" t="s">
        <v>712</v>
      </c>
      <c r="G198" s="232" t="s">
        <v>713</v>
      </c>
      <c r="H198" s="232">
        <f t="shared" si="5"/>
        <v>299.31</v>
      </c>
      <c r="I198" s="238">
        <v>299.31</v>
      </c>
      <c r="J198" s="238">
        <v>0</v>
      </c>
      <c r="K198" s="232" t="s">
        <v>23</v>
      </c>
      <c r="L198" s="232" t="s">
        <v>714</v>
      </c>
      <c r="M198" s="232" t="s">
        <v>237</v>
      </c>
      <c r="N198" s="232" t="s">
        <v>714</v>
      </c>
      <c r="O198" s="232" t="s">
        <v>714</v>
      </c>
      <c r="P198" s="232" t="s">
        <v>145</v>
      </c>
      <c r="Q198" s="234" t="s">
        <v>102</v>
      </c>
      <c r="R198" s="239" t="s">
        <v>715</v>
      </c>
    </row>
    <row r="199" s="223" customFormat="1" ht="51" customHeight="1" spans="1:19">
      <c r="A199" s="235">
        <v>235</v>
      </c>
      <c r="B199" s="236">
        <v>2019</v>
      </c>
      <c r="C199" s="232" t="s">
        <v>300</v>
      </c>
      <c r="D199" s="232"/>
      <c r="E199" s="234" t="s">
        <v>716</v>
      </c>
      <c r="F199" s="232" t="s">
        <v>273</v>
      </c>
      <c r="G199" s="232" t="s">
        <v>717</v>
      </c>
      <c r="H199" s="232">
        <f t="shared" si="5"/>
        <v>4851.21</v>
      </c>
      <c r="I199" s="238">
        <v>4851.21</v>
      </c>
      <c r="J199" s="238">
        <v>0</v>
      </c>
      <c r="K199" s="232" t="s">
        <v>30</v>
      </c>
      <c r="L199" s="232" t="s">
        <v>500</v>
      </c>
      <c r="M199" s="232" t="s">
        <v>500</v>
      </c>
      <c r="N199" s="232" t="s">
        <v>500</v>
      </c>
      <c r="O199" s="232" t="s">
        <v>500</v>
      </c>
      <c r="P199" s="232" t="s">
        <v>501</v>
      </c>
      <c r="Q199" s="234" t="s">
        <v>33</v>
      </c>
      <c r="R199" s="240"/>
    </row>
    <row r="200" s="223" customFormat="1" ht="51" customHeight="1" spans="1:19">
      <c r="A200" s="235">
        <v>236</v>
      </c>
      <c r="B200" s="236">
        <v>2019</v>
      </c>
      <c r="C200" s="232" t="s">
        <v>300</v>
      </c>
      <c r="D200" s="232"/>
      <c r="E200" s="234" t="s">
        <v>718</v>
      </c>
      <c r="F200" s="232" t="s">
        <v>273</v>
      </c>
      <c r="G200" s="232" t="s">
        <v>719</v>
      </c>
      <c r="H200" s="232">
        <f t="shared" ref="H200:H207" si="6">I200+J200</f>
        <v>1925.18</v>
      </c>
      <c r="I200" s="238">
        <v>1925.18</v>
      </c>
      <c r="J200" s="238">
        <v>0</v>
      </c>
      <c r="K200" s="232" t="s">
        <v>30</v>
      </c>
      <c r="L200" s="232" t="s">
        <v>500</v>
      </c>
      <c r="M200" s="232" t="s">
        <v>500</v>
      </c>
      <c r="N200" s="232" t="s">
        <v>500</v>
      </c>
      <c r="O200" s="232" t="s">
        <v>500</v>
      </c>
      <c r="P200" s="232" t="s">
        <v>501</v>
      </c>
      <c r="Q200" s="234" t="s">
        <v>33</v>
      </c>
      <c r="R200" s="240"/>
    </row>
    <row r="201" s="223" customFormat="1" ht="51" customHeight="1" spans="1:19">
      <c r="A201" s="235">
        <v>237</v>
      </c>
      <c r="B201" s="236">
        <v>2020</v>
      </c>
      <c r="C201" s="232" t="s">
        <v>300</v>
      </c>
      <c r="D201" s="232"/>
      <c r="E201" s="237" t="s">
        <v>720</v>
      </c>
      <c r="F201" s="232" t="s">
        <v>229</v>
      </c>
      <c r="G201" s="232" t="s">
        <v>721</v>
      </c>
      <c r="H201" s="232">
        <f t="shared" si="6"/>
        <v>127.07</v>
      </c>
      <c r="I201" s="238">
        <v>127.07</v>
      </c>
      <c r="J201" s="238">
        <v>0</v>
      </c>
      <c r="K201" s="232" t="s">
        <v>23</v>
      </c>
      <c r="L201" s="232" t="s">
        <v>231</v>
      </c>
      <c r="M201" s="232" t="s">
        <v>722</v>
      </c>
      <c r="N201" s="232" t="s">
        <v>231</v>
      </c>
      <c r="O201" s="232" t="s">
        <v>231</v>
      </c>
      <c r="P201" s="232" t="s">
        <v>80</v>
      </c>
      <c r="Q201" s="234" t="s">
        <v>127</v>
      </c>
      <c r="R201" s="239"/>
      <c r="S201" s="223" t="s">
        <v>128</v>
      </c>
    </row>
    <row r="202" s="223" customFormat="1" ht="51" customHeight="1" spans="1:19">
      <c r="A202" s="235">
        <v>238</v>
      </c>
      <c r="B202" s="236">
        <v>2020</v>
      </c>
      <c r="C202" s="232" t="s">
        <v>300</v>
      </c>
      <c r="D202" s="232"/>
      <c r="E202" s="234" t="s">
        <v>723</v>
      </c>
      <c r="F202" s="232" t="s">
        <v>724</v>
      </c>
      <c r="G202" s="232" t="s">
        <v>725</v>
      </c>
      <c r="H202" s="232">
        <f t="shared" si="6"/>
        <v>110.8396692</v>
      </c>
      <c r="I202" s="238">
        <v>96.99</v>
      </c>
      <c r="J202" s="238">
        <v>13.8496692</v>
      </c>
      <c r="K202" s="232" t="s">
        <v>47</v>
      </c>
      <c r="L202" s="232" t="s">
        <v>726</v>
      </c>
      <c r="M202" s="232" t="s">
        <v>726</v>
      </c>
      <c r="N202" s="232" t="s">
        <v>726</v>
      </c>
      <c r="O202" s="232" t="s">
        <v>726</v>
      </c>
      <c r="P202" s="232"/>
      <c r="Q202" s="234" t="s">
        <v>33</v>
      </c>
      <c r="R202" s="240"/>
    </row>
    <row r="203" s="223" customFormat="1" ht="51" customHeight="1" spans="1:19">
      <c r="A203" s="235">
        <v>239</v>
      </c>
      <c r="B203" s="236">
        <v>2020</v>
      </c>
      <c r="C203" s="232" t="s">
        <v>300</v>
      </c>
      <c r="D203" s="232"/>
      <c r="E203" s="237" t="s">
        <v>727</v>
      </c>
      <c r="F203" s="232" t="s">
        <v>728</v>
      </c>
      <c r="G203" s="232" t="s">
        <v>729</v>
      </c>
      <c r="H203" s="232">
        <f t="shared" si="6"/>
        <v>1000</v>
      </c>
      <c r="I203" s="238">
        <v>500</v>
      </c>
      <c r="J203" s="238">
        <v>500</v>
      </c>
      <c r="K203" s="232" t="s">
        <v>23</v>
      </c>
      <c r="L203" s="232" t="s">
        <v>500</v>
      </c>
      <c r="M203" s="232" t="s">
        <v>500</v>
      </c>
      <c r="N203" s="232" t="s">
        <v>500</v>
      </c>
      <c r="O203" s="232" t="s">
        <v>500</v>
      </c>
      <c r="P203" s="232" t="s">
        <v>501</v>
      </c>
      <c r="Q203" s="234" t="s">
        <v>38</v>
      </c>
      <c r="R203" s="239"/>
    </row>
    <row r="204" s="223" customFormat="1" ht="51" customHeight="1" spans="1:19">
      <c r="A204" s="235">
        <v>240</v>
      </c>
      <c r="B204" s="236">
        <v>2020</v>
      </c>
      <c r="C204" s="232" t="s">
        <v>300</v>
      </c>
      <c r="D204" s="232"/>
      <c r="E204" s="234" t="s">
        <v>730</v>
      </c>
      <c r="F204" s="232" t="s">
        <v>531</v>
      </c>
      <c r="G204" s="232" t="s">
        <v>731</v>
      </c>
      <c r="H204" s="232">
        <f t="shared" si="6"/>
        <v>14.77</v>
      </c>
      <c r="I204" s="238">
        <v>14.77</v>
      </c>
      <c r="J204" s="238">
        <v>0</v>
      </c>
      <c r="K204" s="232" t="s">
        <v>47</v>
      </c>
      <c r="L204" s="232" t="s">
        <v>608</v>
      </c>
      <c r="M204" s="232" t="s">
        <v>608</v>
      </c>
      <c r="N204" s="232" t="s">
        <v>608</v>
      </c>
      <c r="O204" s="232" t="s">
        <v>608</v>
      </c>
      <c r="P204" s="232"/>
      <c r="Q204" s="234" t="s">
        <v>33</v>
      </c>
      <c r="R204" s="240"/>
    </row>
    <row r="205" s="223" customFormat="1" ht="51" customHeight="1" spans="1:19">
      <c r="A205" s="235">
        <v>241</v>
      </c>
      <c r="B205" s="236">
        <v>2020</v>
      </c>
      <c r="C205" s="232" t="s">
        <v>300</v>
      </c>
      <c r="D205" s="232"/>
      <c r="E205" s="237" t="s">
        <v>732</v>
      </c>
      <c r="F205" s="232" t="s">
        <v>69</v>
      </c>
      <c r="G205" s="232" t="s">
        <v>733</v>
      </c>
      <c r="H205" s="232">
        <f t="shared" si="6"/>
        <v>24.88</v>
      </c>
      <c r="I205" s="238">
        <v>24.88</v>
      </c>
      <c r="J205" s="238">
        <v>0</v>
      </c>
      <c r="K205" s="232" t="s">
        <v>23</v>
      </c>
      <c r="L205" s="232" t="s">
        <v>734</v>
      </c>
      <c r="M205" s="232" t="s">
        <v>734</v>
      </c>
      <c r="N205" s="232" t="s">
        <v>734</v>
      </c>
      <c r="O205" s="232" t="s">
        <v>734</v>
      </c>
      <c r="P205" s="232" t="s">
        <v>53</v>
      </c>
      <c r="Q205" s="234" t="s">
        <v>127</v>
      </c>
      <c r="R205" s="239"/>
      <c r="S205" s="223" t="s">
        <v>128</v>
      </c>
    </row>
    <row r="206" s="223" customFormat="1" ht="51" customHeight="1" spans="1:19">
      <c r="A206" s="235">
        <v>242</v>
      </c>
      <c r="B206" s="236">
        <v>2020</v>
      </c>
      <c r="C206" s="232" t="s">
        <v>300</v>
      </c>
      <c r="D206" s="232"/>
      <c r="E206" s="234" t="s">
        <v>735</v>
      </c>
      <c r="F206" s="232" t="s">
        <v>99</v>
      </c>
      <c r="G206" s="232" t="s">
        <v>736</v>
      </c>
      <c r="H206" s="232">
        <f t="shared" si="6"/>
        <v>19.15</v>
      </c>
      <c r="I206" s="238">
        <v>19.15</v>
      </c>
      <c r="J206" s="238">
        <v>0</v>
      </c>
      <c r="K206" s="232" t="s">
        <v>47</v>
      </c>
      <c r="L206" s="232" t="s">
        <v>737</v>
      </c>
      <c r="M206" s="232" t="s">
        <v>737</v>
      </c>
      <c r="N206" s="232" t="s">
        <v>737</v>
      </c>
      <c r="O206" s="232" t="s">
        <v>737</v>
      </c>
      <c r="P206" s="232"/>
      <c r="Q206" s="234" t="s">
        <v>33</v>
      </c>
      <c r="R206" s="240"/>
    </row>
    <row r="207" s="223" customFormat="1" ht="94.5" spans="1:19">
      <c r="A207" s="235">
        <v>243</v>
      </c>
      <c r="B207" s="236">
        <v>2020</v>
      </c>
      <c r="C207" s="232" t="s">
        <v>300</v>
      </c>
      <c r="D207" s="232"/>
      <c r="E207" s="237" t="s">
        <v>738</v>
      </c>
      <c r="F207" s="232" t="s">
        <v>739</v>
      </c>
      <c r="G207" s="232" t="s">
        <v>740</v>
      </c>
      <c r="H207" s="232">
        <f t="shared" si="6"/>
        <v>99.97</v>
      </c>
      <c r="I207" s="238">
        <v>99.97</v>
      </c>
      <c r="J207" s="238">
        <v>0</v>
      </c>
      <c r="K207" s="232" t="s">
        <v>23</v>
      </c>
      <c r="L207" s="232" t="s">
        <v>741</v>
      </c>
      <c r="M207" s="232" t="s">
        <v>741</v>
      </c>
      <c r="N207" s="232" t="s">
        <v>741</v>
      </c>
      <c r="O207" s="232" t="s">
        <v>741</v>
      </c>
      <c r="P207" s="232" t="s">
        <v>53</v>
      </c>
      <c r="Q207" s="234" t="s">
        <v>127</v>
      </c>
      <c r="R207" s="239"/>
      <c r="S207" s="223" t="s">
        <v>128</v>
      </c>
    </row>
    <row r="208" s="223" customFormat="1" ht="189" spans="1:19">
      <c r="A208" s="235">
        <v>244</v>
      </c>
      <c r="B208" s="236">
        <v>2020</v>
      </c>
      <c r="C208" s="232" t="s">
        <v>300</v>
      </c>
      <c r="D208" s="232"/>
      <c r="E208" s="237" t="s">
        <v>742</v>
      </c>
      <c r="F208" s="232" t="s">
        <v>743</v>
      </c>
      <c r="G208" s="232" t="s">
        <v>744</v>
      </c>
      <c r="H208" s="232">
        <f t="shared" ref="H208:H227" si="7">I208+J208</f>
        <v>899.85</v>
      </c>
      <c r="I208" s="238">
        <v>899.85</v>
      </c>
      <c r="J208" s="238">
        <v>0</v>
      </c>
      <c r="K208" s="232" t="s">
        <v>30</v>
      </c>
      <c r="L208" s="232" t="s">
        <v>745</v>
      </c>
      <c r="M208" s="232" t="s">
        <v>746</v>
      </c>
      <c r="N208" s="232" t="s">
        <v>745</v>
      </c>
      <c r="O208" s="232" t="s">
        <v>745</v>
      </c>
      <c r="P208" s="232" t="s">
        <v>747</v>
      </c>
      <c r="Q208" s="234"/>
      <c r="R208" s="240"/>
    </row>
    <row r="209" s="223" customFormat="1" ht="51" customHeight="1" spans="1:18">
      <c r="A209" s="235">
        <v>245</v>
      </c>
      <c r="B209" s="236">
        <v>2020</v>
      </c>
      <c r="C209" s="232" t="s">
        <v>300</v>
      </c>
      <c r="D209" s="232"/>
      <c r="E209" s="234" t="s">
        <v>748</v>
      </c>
      <c r="F209" s="232" t="s">
        <v>73</v>
      </c>
      <c r="G209" s="232" t="s">
        <v>749</v>
      </c>
      <c r="H209" s="232">
        <f t="shared" si="7"/>
        <v>59.97</v>
      </c>
      <c r="I209" s="238">
        <v>59.97</v>
      </c>
      <c r="J209" s="238">
        <v>0</v>
      </c>
      <c r="K209" s="232" t="s">
        <v>47</v>
      </c>
      <c r="L209" s="232" t="s">
        <v>750</v>
      </c>
      <c r="M209" s="232" t="s">
        <v>750</v>
      </c>
      <c r="N209" s="232" t="s">
        <v>750</v>
      </c>
      <c r="O209" s="232" t="s">
        <v>750</v>
      </c>
      <c r="P209" s="232"/>
      <c r="Q209" s="234" t="s">
        <v>33</v>
      </c>
      <c r="R209" s="240"/>
    </row>
    <row r="210" s="223" customFormat="1" ht="51" customHeight="1" spans="1:18">
      <c r="A210" s="235">
        <v>246</v>
      </c>
      <c r="B210" s="236">
        <v>2020</v>
      </c>
      <c r="C210" s="232" t="s">
        <v>300</v>
      </c>
      <c r="D210" s="232"/>
      <c r="E210" s="234" t="s">
        <v>751</v>
      </c>
      <c r="F210" s="232" t="s">
        <v>752</v>
      </c>
      <c r="G210" s="232" t="s">
        <v>753</v>
      </c>
      <c r="H210" s="232">
        <f t="shared" si="7"/>
        <v>599.15</v>
      </c>
      <c r="I210" s="238">
        <v>599.15</v>
      </c>
      <c r="J210" s="238">
        <v>0</v>
      </c>
      <c r="K210" s="232" t="s">
        <v>23</v>
      </c>
      <c r="L210" s="232" t="s">
        <v>754</v>
      </c>
      <c r="M210" s="232" t="s">
        <v>754</v>
      </c>
      <c r="N210" s="232" t="s">
        <v>754</v>
      </c>
      <c r="O210" s="232" t="s">
        <v>754</v>
      </c>
      <c r="P210" s="232" t="s">
        <v>126</v>
      </c>
      <c r="Q210" s="234" t="s">
        <v>38</v>
      </c>
      <c r="R210" s="239" t="s">
        <v>755</v>
      </c>
    </row>
    <row r="211" s="223" customFormat="1" ht="216" spans="1:18">
      <c r="A211" s="235">
        <v>247</v>
      </c>
      <c r="B211" s="236">
        <v>2020</v>
      </c>
      <c r="C211" s="232" t="s">
        <v>300</v>
      </c>
      <c r="D211" s="232"/>
      <c r="E211" s="237" t="s">
        <v>756</v>
      </c>
      <c r="F211" s="232" t="s">
        <v>757</v>
      </c>
      <c r="G211" s="232" t="s">
        <v>758</v>
      </c>
      <c r="H211" s="232">
        <f t="shared" si="7"/>
        <v>1099.36</v>
      </c>
      <c r="I211" s="238">
        <v>1099.36</v>
      </c>
      <c r="J211" s="238">
        <v>0</v>
      </c>
      <c r="K211" s="232" t="s">
        <v>30</v>
      </c>
      <c r="L211" s="232" t="s">
        <v>759</v>
      </c>
      <c r="M211" s="232" t="s">
        <v>760</v>
      </c>
      <c r="N211" s="232" t="s">
        <v>759</v>
      </c>
      <c r="O211" s="232" t="s">
        <v>759</v>
      </c>
      <c r="P211" s="232" t="s">
        <v>761</v>
      </c>
      <c r="Q211" s="234"/>
      <c r="R211" s="240"/>
    </row>
    <row r="212" s="223" customFormat="1" ht="93" customHeight="1" spans="1:18">
      <c r="A212" s="235">
        <v>248</v>
      </c>
      <c r="B212" s="236">
        <v>2020</v>
      </c>
      <c r="C212" s="232" t="s">
        <v>300</v>
      </c>
      <c r="D212" s="232" t="s">
        <v>297</v>
      </c>
      <c r="E212" s="234" t="s">
        <v>762</v>
      </c>
      <c r="F212" s="232" t="s">
        <v>371</v>
      </c>
      <c r="G212" s="247" t="s">
        <v>763</v>
      </c>
      <c r="H212" s="238">
        <f>1600.01-319.06</f>
        <v>1280.95</v>
      </c>
      <c r="I212" s="238">
        <f>1600.01-319.06</f>
        <v>1280.95</v>
      </c>
      <c r="J212" s="238">
        <v>0</v>
      </c>
      <c r="K212" s="232" t="s">
        <v>23</v>
      </c>
      <c r="L212" s="232" t="s">
        <v>764</v>
      </c>
      <c r="M212" s="232" t="s">
        <v>765</v>
      </c>
      <c r="N212" s="232" t="s">
        <v>764</v>
      </c>
      <c r="O212" s="232" t="s">
        <v>764</v>
      </c>
      <c r="P212" s="232" t="s">
        <v>133</v>
      </c>
      <c r="Q212" s="234" t="s">
        <v>38</v>
      </c>
      <c r="R212" s="239"/>
    </row>
    <row r="213" s="223" customFormat="1" ht="93" customHeight="1" spans="1:18">
      <c r="A213" s="235">
        <v>248</v>
      </c>
      <c r="B213" s="236">
        <v>2020</v>
      </c>
      <c r="C213" s="232" t="s">
        <v>300</v>
      </c>
      <c r="D213" s="232" t="s">
        <v>297</v>
      </c>
      <c r="E213" s="237" t="s">
        <v>766</v>
      </c>
      <c r="F213" s="232" t="s">
        <v>371</v>
      </c>
      <c r="G213" s="247" t="s">
        <v>767</v>
      </c>
      <c r="H213" s="232">
        <f t="shared" si="7"/>
        <v>319.06</v>
      </c>
      <c r="I213" s="238">
        <v>319.06</v>
      </c>
      <c r="J213" s="238">
        <v>0</v>
      </c>
      <c r="K213" s="232" t="s">
        <v>30</v>
      </c>
      <c r="L213" s="232" t="s">
        <v>764</v>
      </c>
      <c r="M213" s="232" t="s">
        <v>765</v>
      </c>
      <c r="N213" s="232" t="s">
        <v>764</v>
      </c>
      <c r="O213" s="232" t="s">
        <v>764</v>
      </c>
      <c r="P213" s="232" t="s">
        <v>133</v>
      </c>
      <c r="Q213" s="234"/>
      <c r="R213" s="239"/>
    </row>
    <row r="214" s="223" customFormat="1" ht="51" customHeight="1" spans="1:18">
      <c r="A214" s="235">
        <v>249</v>
      </c>
      <c r="B214" s="236">
        <v>2020</v>
      </c>
      <c r="C214" s="232" t="s">
        <v>300</v>
      </c>
      <c r="D214" s="232"/>
      <c r="E214" s="237" t="s">
        <v>768</v>
      </c>
      <c r="F214" s="232" t="s">
        <v>260</v>
      </c>
      <c r="G214" s="232" t="s">
        <v>769</v>
      </c>
      <c r="H214" s="232">
        <f t="shared" si="7"/>
        <v>976.85</v>
      </c>
      <c r="I214" s="238">
        <v>976.85</v>
      </c>
      <c r="J214" s="238">
        <v>0</v>
      </c>
      <c r="K214" s="232" t="s">
        <v>23</v>
      </c>
      <c r="L214" s="232" t="s">
        <v>262</v>
      </c>
      <c r="M214" s="232" t="s">
        <v>37</v>
      </c>
      <c r="N214" s="232" t="s">
        <v>262</v>
      </c>
      <c r="O214" s="232" t="s">
        <v>262</v>
      </c>
      <c r="P214" s="232" t="s">
        <v>25</v>
      </c>
      <c r="Q214" s="234" t="s">
        <v>38</v>
      </c>
      <c r="R214" s="239"/>
    </row>
    <row r="215" s="223" customFormat="1" ht="51" customHeight="1" spans="1:18">
      <c r="A215" s="235">
        <v>251</v>
      </c>
      <c r="B215" s="236">
        <v>2020</v>
      </c>
      <c r="C215" s="232" t="s">
        <v>300</v>
      </c>
      <c r="D215" s="232"/>
      <c r="E215" s="234" t="s">
        <v>770</v>
      </c>
      <c r="F215" s="232" t="s">
        <v>771</v>
      </c>
      <c r="G215" s="232" t="s">
        <v>772</v>
      </c>
      <c r="H215" s="232">
        <f t="shared" si="7"/>
        <v>307.12</v>
      </c>
      <c r="I215" s="238">
        <v>307.12</v>
      </c>
      <c r="J215" s="238">
        <v>0</v>
      </c>
      <c r="K215" s="232" t="s">
        <v>47</v>
      </c>
      <c r="L215" s="232" t="s">
        <v>773</v>
      </c>
      <c r="M215" s="232" t="s">
        <v>773</v>
      </c>
      <c r="N215" s="232" t="s">
        <v>773</v>
      </c>
      <c r="O215" s="232" t="s">
        <v>773</v>
      </c>
      <c r="P215" s="232"/>
      <c r="Q215" s="234" t="s">
        <v>33</v>
      </c>
      <c r="R215" s="240"/>
    </row>
    <row r="216" s="223" customFormat="1" ht="51" customHeight="1" spans="1:18">
      <c r="A216" s="235">
        <v>252</v>
      </c>
      <c r="B216" s="236">
        <v>2020</v>
      </c>
      <c r="C216" s="232" t="s">
        <v>300</v>
      </c>
      <c r="D216" s="232"/>
      <c r="E216" s="234" t="s">
        <v>774</v>
      </c>
      <c r="F216" s="232" t="s">
        <v>775</v>
      </c>
      <c r="G216" s="232" t="s">
        <v>776</v>
      </c>
      <c r="H216" s="232">
        <f t="shared" si="7"/>
        <v>39.98</v>
      </c>
      <c r="I216" s="238">
        <v>39.98</v>
      </c>
      <c r="J216" s="238">
        <v>0</v>
      </c>
      <c r="K216" s="232" t="s">
        <v>47</v>
      </c>
      <c r="L216" s="232" t="s">
        <v>777</v>
      </c>
      <c r="M216" s="232" t="s">
        <v>777</v>
      </c>
      <c r="N216" s="232" t="s">
        <v>777</v>
      </c>
      <c r="O216" s="232" t="s">
        <v>777</v>
      </c>
      <c r="P216" s="232"/>
      <c r="Q216" s="234" t="s">
        <v>33</v>
      </c>
      <c r="R216" s="240"/>
    </row>
    <row r="217" s="223" customFormat="1" ht="51" customHeight="1" spans="1:18">
      <c r="A217" s="235">
        <v>253</v>
      </c>
      <c r="B217" s="236">
        <v>2020</v>
      </c>
      <c r="C217" s="232" t="s">
        <v>300</v>
      </c>
      <c r="D217" s="232"/>
      <c r="E217" s="237" t="s">
        <v>778</v>
      </c>
      <c r="F217" s="232" t="s">
        <v>549</v>
      </c>
      <c r="G217" s="232" t="s">
        <v>779</v>
      </c>
      <c r="H217" s="232">
        <f t="shared" si="7"/>
        <v>61.32</v>
      </c>
      <c r="I217" s="238">
        <v>61.32</v>
      </c>
      <c r="J217" s="238">
        <v>0</v>
      </c>
      <c r="K217" s="232" t="s">
        <v>47</v>
      </c>
      <c r="L217" s="232" t="s">
        <v>780</v>
      </c>
      <c r="M217" s="232" t="s">
        <v>780</v>
      </c>
      <c r="N217" s="232" t="s">
        <v>780</v>
      </c>
      <c r="O217" s="232" t="s">
        <v>780</v>
      </c>
      <c r="P217" s="232"/>
      <c r="Q217" s="234" t="s">
        <v>33</v>
      </c>
      <c r="R217" s="240"/>
    </row>
    <row r="218" s="223" customFormat="1" ht="51" customHeight="1" spans="1:18">
      <c r="A218" s="235">
        <v>254</v>
      </c>
      <c r="B218" s="236">
        <v>2020</v>
      </c>
      <c r="C218" s="232" t="s">
        <v>300</v>
      </c>
      <c r="D218" s="232"/>
      <c r="E218" s="237" t="s">
        <v>781</v>
      </c>
      <c r="F218" s="232" t="s">
        <v>315</v>
      </c>
      <c r="G218" s="232" t="s">
        <v>782</v>
      </c>
      <c r="H218" s="232">
        <f t="shared" si="7"/>
        <v>69.42</v>
      </c>
      <c r="I218" s="238">
        <v>69.42</v>
      </c>
      <c r="J218" s="238">
        <v>0</v>
      </c>
      <c r="K218" s="232" t="s">
        <v>47</v>
      </c>
      <c r="L218" s="232" t="s">
        <v>783</v>
      </c>
      <c r="M218" s="232" t="s">
        <v>783</v>
      </c>
      <c r="N218" s="232" t="s">
        <v>783</v>
      </c>
      <c r="O218" s="232" t="s">
        <v>783</v>
      </c>
      <c r="P218" s="232"/>
      <c r="Q218" s="234" t="s">
        <v>33</v>
      </c>
      <c r="R218" s="240"/>
    </row>
    <row r="219" s="223" customFormat="1" ht="51" customHeight="1" spans="1:18">
      <c r="A219" s="235">
        <v>255</v>
      </c>
      <c r="B219" s="236">
        <v>2020</v>
      </c>
      <c r="C219" s="232" t="s">
        <v>300</v>
      </c>
      <c r="D219" s="232"/>
      <c r="E219" s="234" t="s">
        <v>784</v>
      </c>
      <c r="F219" s="232" t="s">
        <v>785</v>
      </c>
      <c r="G219" s="232" t="s">
        <v>786</v>
      </c>
      <c r="H219" s="232">
        <f t="shared" si="7"/>
        <v>460.023142</v>
      </c>
      <c r="I219" s="238">
        <v>450</v>
      </c>
      <c r="J219" s="238">
        <v>10.023142</v>
      </c>
      <c r="K219" s="232" t="s">
        <v>23</v>
      </c>
      <c r="L219" s="232" t="s">
        <v>787</v>
      </c>
      <c r="M219" s="232" t="s">
        <v>454</v>
      </c>
      <c r="N219" s="232" t="s">
        <v>787</v>
      </c>
      <c r="O219" s="232" t="s">
        <v>787</v>
      </c>
      <c r="P219" s="232" t="s">
        <v>53</v>
      </c>
      <c r="Q219" s="234" t="s">
        <v>102</v>
      </c>
      <c r="R219" s="239" t="s">
        <v>455</v>
      </c>
    </row>
    <row r="220" s="223" customFormat="1" ht="51" customHeight="1" spans="1:18">
      <c r="A220" s="235">
        <v>256</v>
      </c>
      <c r="B220" s="236">
        <v>2020</v>
      </c>
      <c r="C220" s="232" t="s">
        <v>300</v>
      </c>
      <c r="D220" s="232"/>
      <c r="E220" s="237" t="s">
        <v>788</v>
      </c>
      <c r="F220" s="232" t="s">
        <v>260</v>
      </c>
      <c r="G220" s="232" t="s">
        <v>789</v>
      </c>
      <c r="H220" s="232">
        <f t="shared" si="7"/>
        <v>200</v>
      </c>
      <c r="I220" s="238">
        <v>200</v>
      </c>
      <c r="J220" s="238">
        <v>0</v>
      </c>
      <c r="K220" s="232" t="s">
        <v>23</v>
      </c>
      <c r="L220" s="232" t="s">
        <v>262</v>
      </c>
      <c r="M220" s="232" t="s">
        <v>790</v>
      </c>
      <c r="N220" s="232" t="s">
        <v>262</v>
      </c>
      <c r="O220" s="232" t="s">
        <v>262</v>
      </c>
      <c r="P220" s="232" t="s">
        <v>25</v>
      </c>
      <c r="Q220" s="234" t="s">
        <v>38</v>
      </c>
      <c r="R220" s="239"/>
    </row>
    <row r="221" s="223" customFormat="1" ht="51" customHeight="1" spans="1:18">
      <c r="A221" s="235">
        <v>257</v>
      </c>
      <c r="B221" s="236">
        <v>2020</v>
      </c>
      <c r="C221" s="232" t="s">
        <v>300</v>
      </c>
      <c r="D221" s="232"/>
      <c r="E221" s="234" t="s">
        <v>791</v>
      </c>
      <c r="F221" s="232" t="s">
        <v>792</v>
      </c>
      <c r="G221" s="232" t="s">
        <v>793</v>
      </c>
      <c r="H221" s="232">
        <f t="shared" si="7"/>
        <v>100.04</v>
      </c>
      <c r="I221" s="238">
        <v>100.04</v>
      </c>
      <c r="J221" s="238">
        <v>0</v>
      </c>
      <c r="K221" s="232" t="s">
        <v>23</v>
      </c>
      <c r="L221" s="232" t="s">
        <v>450</v>
      </c>
      <c r="M221" s="232" t="s">
        <v>794</v>
      </c>
      <c r="N221" s="232" t="s">
        <v>450</v>
      </c>
      <c r="O221" s="232" t="s">
        <v>450</v>
      </c>
      <c r="P221" s="232" t="s">
        <v>126</v>
      </c>
      <c r="Q221" s="234" t="s">
        <v>102</v>
      </c>
      <c r="R221" s="239"/>
    </row>
    <row r="222" s="223" customFormat="1" ht="51" customHeight="1" spans="1:18">
      <c r="A222" s="235">
        <v>258</v>
      </c>
      <c r="B222" s="236">
        <v>2020</v>
      </c>
      <c r="C222" s="232" t="s">
        <v>300</v>
      </c>
      <c r="D222" s="232"/>
      <c r="E222" s="234" t="s">
        <v>795</v>
      </c>
      <c r="F222" s="232" t="s">
        <v>796</v>
      </c>
      <c r="G222" s="232" t="s">
        <v>797</v>
      </c>
      <c r="H222" s="232">
        <f t="shared" si="7"/>
        <v>130.16</v>
      </c>
      <c r="I222" s="238">
        <v>130.16</v>
      </c>
      <c r="J222" s="238">
        <v>0</v>
      </c>
      <c r="K222" s="232" t="s">
        <v>47</v>
      </c>
      <c r="L222" s="232" t="s">
        <v>773</v>
      </c>
      <c r="M222" s="232" t="s">
        <v>773</v>
      </c>
      <c r="N222" s="232" t="s">
        <v>773</v>
      </c>
      <c r="O222" s="232" t="s">
        <v>773</v>
      </c>
      <c r="P222" s="232"/>
      <c r="Q222" s="234" t="s">
        <v>33</v>
      </c>
      <c r="R222" s="240"/>
    </row>
    <row r="223" s="223" customFormat="1" ht="94.5" spans="1:18">
      <c r="A223" s="235">
        <v>259</v>
      </c>
      <c r="B223" s="236">
        <v>2020</v>
      </c>
      <c r="C223" s="232" t="s">
        <v>300</v>
      </c>
      <c r="D223" s="232"/>
      <c r="E223" s="234" t="s">
        <v>798</v>
      </c>
      <c r="F223" s="232" t="s">
        <v>799</v>
      </c>
      <c r="G223" s="232" t="s">
        <v>800</v>
      </c>
      <c r="H223" s="232">
        <f t="shared" si="7"/>
        <v>249.68</v>
      </c>
      <c r="I223" s="238">
        <v>249.68</v>
      </c>
      <c r="J223" s="238">
        <v>0</v>
      </c>
      <c r="K223" s="232" t="s">
        <v>47</v>
      </c>
      <c r="L223" s="232" t="s">
        <v>801</v>
      </c>
      <c r="M223" s="232" t="s">
        <v>802</v>
      </c>
      <c r="N223" s="232" t="s">
        <v>801</v>
      </c>
      <c r="O223" s="232" t="s">
        <v>801</v>
      </c>
      <c r="P223" s="232"/>
      <c r="Q223" s="234" t="s">
        <v>33</v>
      </c>
      <c r="R223" s="240"/>
    </row>
    <row r="224" s="223" customFormat="1" ht="51" customHeight="1" spans="1:18">
      <c r="A224" s="235">
        <v>260</v>
      </c>
      <c r="B224" s="236">
        <v>2020</v>
      </c>
      <c r="C224" s="232" t="s">
        <v>300</v>
      </c>
      <c r="D224" s="232"/>
      <c r="E224" s="237" t="s">
        <v>803</v>
      </c>
      <c r="F224" s="232" t="s">
        <v>804</v>
      </c>
      <c r="G224" s="232" t="s">
        <v>805</v>
      </c>
      <c r="H224" s="232">
        <f t="shared" si="7"/>
        <v>453.06</v>
      </c>
      <c r="I224" s="238">
        <v>453.06</v>
      </c>
      <c r="J224" s="238">
        <v>0</v>
      </c>
      <c r="K224" s="232" t="s">
        <v>23</v>
      </c>
      <c r="L224" s="232" t="s">
        <v>806</v>
      </c>
      <c r="M224" s="232" t="s">
        <v>806</v>
      </c>
      <c r="N224" s="232" t="s">
        <v>806</v>
      </c>
      <c r="O224" s="232" t="s">
        <v>806</v>
      </c>
      <c r="P224" s="232" t="s">
        <v>807</v>
      </c>
      <c r="Q224" s="234" t="s">
        <v>38</v>
      </c>
      <c r="R224" s="239"/>
    </row>
    <row r="225" s="223" customFormat="1" ht="51" customHeight="1" spans="1:18">
      <c r="A225" s="235">
        <v>261</v>
      </c>
      <c r="B225" s="236">
        <v>2020</v>
      </c>
      <c r="C225" s="232" t="s">
        <v>300</v>
      </c>
      <c r="D225" s="232"/>
      <c r="E225" s="237" t="s">
        <v>808</v>
      </c>
      <c r="F225" s="232" t="s">
        <v>549</v>
      </c>
      <c r="G225" s="232" t="s">
        <v>809</v>
      </c>
      <c r="H225" s="232">
        <f t="shared" si="7"/>
        <v>172.31</v>
      </c>
      <c r="I225" s="238">
        <v>172.31</v>
      </c>
      <c r="J225" s="238">
        <v>0</v>
      </c>
      <c r="K225" s="232" t="s">
        <v>23</v>
      </c>
      <c r="L225" s="232" t="s">
        <v>551</v>
      </c>
      <c r="M225" s="232" t="s">
        <v>551</v>
      </c>
      <c r="N225" s="232" t="s">
        <v>551</v>
      </c>
      <c r="O225" s="232" t="s">
        <v>551</v>
      </c>
      <c r="P225" s="232" t="s">
        <v>25</v>
      </c>
      <c r="Q225" s="234" t="s">
        <v>38</v>
      </c>
      <c r="R225" s="239"/>
    </row>
    <row r="226" s="223" customFormat="1" ht="51" customHeight="1" spans="1:18">
      <c r="A226" s="235">
        <v>264</v>
      </c>
      <c r="B226" s="236">
        <v>2020</v>
      </c>
      <c r="C226" s="232" t="s">
        <v>300</v>
      </c>
      <c r="D226" s="232"/>
      <c r="E226" s="237" t="s">
        <v>810</v>
      </c>
      <c r="F226" s="232" t="s">
        <v>119</v>
      </c>
      <c r="G226" s="232" t="s">
        <v>811</v>
      </c>
      <c r="H226" s="232">
        <f t="shared" si="7"/>
        <v>206.71</v>
      </c>
      <c r="I226" s="238">
        <v>206.71</v>
      </c>
      <c r="J226" s="238">
        <v>0</v>
      </c>
      <c r="K226" s="232" t="s">
        <v>30</v>
      </c>
      <c r="L226" s="232" t="s">
        <v>812</v>
      </c>
      <c r="M226" s="232" t="s">
        <v>812</v>
      </c>
      <c r="N226" s="232" t="s">
        <v>812</v>
      </c>
      <c r="O226" s="232" t="s">
        <v>812</v>
      </c>
      <c r="P226" s="232" t="s">
        <v>133</v>
      </c>
      <c r="Q226" s="234" t="s">
        <v>33</v>
      </c>
      <c r="R226" s="240"/>
    </row>
    <row r="227" s="223" customFormat="1" ht="51" customHeight="1" spans="1:18">
      <c r="A227" s="235">
        <v>267</v>
      </c>
      <c r="B227" s="236">
        <v>2020</v>
      </c>
      <c r="C227" s="232" t="s">
        <v>300</v>
      </c>
      <c r="D227" s="232"/>
      <c r="E227" s="237" t="s">
        <v>813</v>
      </c>
      <c r="F227" s="232" t="s">
        <v>198</v>
      </c>
      <c r="G227" s="232" t="s">
        <v>814</v>
      </c>
      <c r="H227" s="232">
        <f t="shared" si="7"/>
        <v>104.68</v>
      </c>
      <c r="I227" s="238">
        <v>104.68</v>
      </c>
      <c r="J227" s="238">
        <v>0</v>
      </c>
      <c r="K227" s="232" t="s">
        <v>30</v>
      </c>
      <c r="L227" s="232" t="s">
        <v>200</v>
      </c>
      <c r="M227" s="232" t="s">
        <v>200</v>
      </c>
      <c r="N227" s="232" t="s">
        <v>200</v>
      </c>
      <c r="O227" s="232" t="s">
        <v>200</v>
      </c>
      <c r="P227" s="232" t="s">
        <v>53</v>
      </c>
      <c r="Q227" s="234" t="s">
        <v>33</v>
      </c>
      <c r="R227" s="240"/>
    </row>
    <row r="228" s="223" customFormat="1" ht="51" customHeight="1" spans="1:18">
      <c r="A228" s="243">
        <v>268</v>
      </c>
      <c r="B228" s="236">
        <v>2020</v>
      </c>
      <c r="C228" s="232" t="s">
        <v>300</v>
      </c>
      <c r="D228" s="232"/>
      <c r="E228" s="237" t="s">
        <v>815</v>
      </c>
      <c r="F228" s="232" t="s">
        <v>73</v>
      </c>
      <c r="G228" s="232" t="s">
        <v>816</v>
      </c>
      <c r="H228" s="232">
        <v>38.05</v>
      </c>
      <c r="I228" s="238">
        <v>38.05</v>
      </c>
      <c r="J228" s="238">
        <v>0</v>
      </c>
      <c r="K228" s="232" t="s">
        <v>30</v>
      </c>
      <c r="L228" s="232" t="s">
        <v>817</v>
      </c>
      <c r="M228" s="232" t="s">
        <v>817</v>
      </c>
      <c r="N228" s="232" t="s">
        <v>817</v>
      </c>
      <c r="O228" s="232" t="s">
        <v>53</v>
      </c>
      <c r="P228" s="232" t="s">
        <v>817</v>
      </c>
      <c r="Q228" s="234"/>
      <c r="R228" s="240"/>
    </row>
    <row r="229" s="223" customFormat="1" ht="51" customHeight="1" spans="1:18">
      <c r="A229" s="235">
        <v>269</v>
      </c>
      <c r="B229" s="236">
        <v>2020</v>
      </c>
      <c r="C229" s="232" t="s">
        <v>300</v>
      </c>
      <c r="D229" s="232"/>
      <c r="E229" s="237" t="s">
        <v>818</v>
      </c>
      <c r="F229" s="232" t="s">
        <v>153</v>
      </c>
      <c r="G229" s="232" t="s">
        <v>819</v>
      </c>
      <c r="H229" s="232">
        <f t="shared" ref="H229:H264" si="8">I229+J229</f>
        <v>28.31</v>
      </c>
      <c r="I229" s="238">
        <v>28.31</v>
      </c>
      <c r="J229" s="238">
        <v>0</v>
      </c>
      <c r="K229" s="232" t="s">
        <v>30</v>
      </c>
      <c r="L229" s="232" t="s">
        <v>545</v>
      </c>
      <c r="M229" s="232" t="s">
        <v>545</v>
      </c>
      <c r="N229" s="232" t="s">
        <v>545</v>
      </c>
      <c r="O229" s="232" t="s">
        <v>545</v>
      </c>
      <c r="P229" s="232" t="s">
        <v>133</v>
      </c>
      <c r="Q229" s="234" t="s">
        <v>33</v>
      </c>
      <c r="R229" s="240"/>
    </row>
    <row r="230" s="223" customFormat="1" ht="51" customHeight="1" spans="1:18">
      <c r="A230" s="235">
        <v>270</v>
      </c>
      <c r="B230" s="236">
        <v>2020</v>
      </c>
      <c r="C230" s="232" t="s">
        <v>300</v>
      </c>
      <c r="D230" s="232"/>
      <c r="E230" s="237" t="s">
        <v>820</v>
      </c>
      <c r="F230" s="232" t="s">
        <v>73</v>
      </c>
      <c r="G230" s="232" t="s">
        <v>821</v>
      </c>
      <c r="H230" s="232">
        <f t="shared" si="8"/>
        <v>24.64</v>
      </c>
      <c r="I230" s="238">
        <v>24.64</v>
      </c>
      <c r="J230" s="238">
        <v>0</v>
      </c>
      <c r="K230" s="232" t="s">
        <v>30</v>
      </c>
      <c r="L230" s="232" t="s">
        <v>817</v>
      </c>
      <c r="M230" s="232" t="s">
        <v>817</v>
      </c>
      <c r="N230" s="232" t="s">
        <v>817</v>
      </c>
      <c r="O230" s="232" t="s">
        <v>817</v>
      </c>
      <c r="P230" s="232" t="s">
        <v>822</v>
      </c>
      <c r="Q230" s="234" t="s">
        <v>33</v>
      </c>
      <c r="R230" s="240"/>
    </row>
    <row r="231" s="223" customFormat="1" ht="81" spans="1:18">
      <c r="A231" s="235">
        <v>292</v>
      </c>
      <c r="B231" s="236">
        <v>2021</v>
      </c>
      <c r="C231" s="232" t="s">
        <v>823</v>
      </c>
      <c r="D231" s="232"/>
      <c r="E231" s="234" t="s">
        <v>824</v>
      </c>
      <c r="F231" s="232" t="s">
        <v>825</v>
      </c>
      <c r="G231" s="232" t="s">
        <v>826</v>
      </c>
      <c r="H231" s="232">
        <f t="shared" si="8"/>
        <v>1999.9</v>
      </c>
      <c r="I231" s="238">
        <v>1999.9</v>
      </c>
      <c r="J231" s="238">
        <v>0</v>
      </c>
      <c r="K231" s="232" t="s">
        <v>23</v>
      </c>
      <c r="L231" s="232" t="s">
        <v>827</v>
      </c>
      <c r="M231" s="232" t="s">
        <v>828</v>
      </c>
      <c r="N231" s="232" t="s">
        <v>827</v>
      </c>
      <c r="O231" s="232" t="s">
        <v>827</v>
      </c>
      <c r="P231" s="232" t="s">
        <v>53</v>
      </c>
      <c r="Q231" s="234" t="s">
        <v>102</v>
      </c>
      <c r="R231" s="239"/>
    </row>
    <row r="232" s="223" customFormat="1" ht="54" spans="1:18">
      <c r="A232" s="235">
        <v>293</v>
      </c>
      <c r="B232" s="236">
        <v>2021</v>
      </c>
      <c r="C232" s="232" t="s">
        <v>823</v>
      </c>
      <c r="D232" s="232"/>
      <c r="E232" s="237" t="s">
        <v>829</v>
      </c>
      <c r="F232" s="232" t="s">
        <v>491</v>
      </c>
      <c r="G232" s="232" t="s">
        <v>830</v>
      </c>
      <c r="H232" s="232">
        <f t="shared" si="8"/>
        <v>1999.86</v>
      </c>
      <c r="I232" s="238">
        <v>1999.86</v>
      </c>
      <c r="J232" s="238">
        <v>0</v>
      </c>
      <c r="K232" s="232" t="s">
        <v>23</v>
      </c>
      <c r="L232" s="232" t="s">
        <v>500</v>
      </c>
      <c r="M232" s="232" t="s">
        <v>538</v>
      </c>
      <c r="N232" s="232" t="s">
        <v>500</v>
      </c>
      <c r="O232" s="232" t="s">
        <v>500</v>
      </c>
      <c r="P232" s="232" t="s">
        <v>501</v>
      </c>
      <c r="Q232" s="234" t="s">
        <v>26</v>
      </c>
      <c r="R232" s="239"/>
    </row>
    <row r="233" s="223" customFormat="1" ht="51" customHeight="1" spans="1:18">
      <c r="A233" s="235">
        <v>294</v>
      </c>
      <c r="B233" s="236">
        <v>2021</v>
      </c>
      <c r="C233" s="232" t="s">
        <v>823</v>
      </c>
      <c r="D233" s="232"/>
      <c r="E233" s="237" t="s">
        <v>831</v>
      </c>
      <c r="F233" s="232" t="s">
        <v>414</v>
      </c>
      <c r="G233" s="232" t="s">
        <v>832</v>
      </c>
      <c r="H233" s="232">
        <f t="shared" si="8"/>
        <v>2999.98</v>
      </c>
      <c r="I233" s="238">
        <v>2999.98</v>
      </c>
      <c r="J233" s="238">
        <v>0</v>
      </c>
      <c r="K233" s="232" t="s">
        <v>23</v>
      </c>
      <c r="L233" s="232" t="s">
        <v>416</v>
      </c>
      <c r="M233" s="232" t="s">
        <v>416</v>
      </c>
      <c r="N233" s="232" t="s">
        <v>416</v>
      </c>
      <c r="O233" s="232" t="s">
        <v>416</v>
      </c>
      <c r="P233" s="232" t="s">
        <v>80</v>
      </c>
      <c r="Q233" s="234" t="s">
        <v>26</v>
      </c>
      <c r="R233" s="239"/>
    </row>
    <row r="234" s="223" customFormat="1" ht="51" customHeight="1" spans="1:18">
      <c r="A234" s="235">
        <v>295</v>
      </c>
      <c r="B234" s="236">
        <v>2021</v>
      </c>
      <c r="C234" s="232" t="s">
        <v>823</v>
      </c>
      <c r="D234" s="232"/>
      <c r="E234" s="234" t="s">
        <v>833</v>
      </c>
      <c r="F234" s="232" t="s">
        <v>219</v>
      </c>
      <c r="G234" s="232" t="s">
        <v>834</v>
      </c>
      <c r="H234" s="232">
        <f t="shared" si="8"/>
        <v>348.19</v>
      </c>
      <c r="I234" s="238">
        <v>348.19</v>
      </c>
      <c r="J234" s="238">
        <v>0</v>
      </c>
      <c r="K234" s="232" t="s">
        <v>23</v>
      </c>
      <c r="L234" s="232" t="s">
        <v>473</v>
      </c>
      <c r="M234" s="232" t="s">
        <v>835</v>
      </c>
      <c r="N234" s="232" t="s">
        <v>473</v>
      </c>
      <c r="O234" s="232" t="s">
        <v>835</v>
      </c>
      <c r="P234" s="232" t="s">
        <v>32</v>
      </c>
      <c r="Q234" s="234" t="s">
        <v>102</v>
      </c>
      <c r="R234" s="239"/>
    </row>
    <row r="235" s="223" customFormat="1" ht="51" customHeight="1" spans="1:18">
      <c r="A235" s="235">
        <v>296</v>
      </c>
      <c r="B235" s="236">
        <v>2021</v>
      </c>
      <c r="C235" s="232" t="s">
        <v>823</v>
      </c>
      <c r="D235" s="232"/>
      <c r="E235" s="237" t="s">
        <v>836</v>
      </c>
      <c r="F235" s="232" t="s">
        <v>99</v>
      </c>
      <c r="G235" s="232" t="s">
        <v>837</v>
      </c>
      <c r="H235" s="232">
        <f t="shared" si="8"/>
        <v>299.64</v>
      </c>
      <c r="I235" s="238">
        <v>299.64</v>
      </c>
      <c r="J235" s="238">
        <v>0</v>
      </c>
      <c r="K235" s="232" t="s">
        <v>23</v>
      </c>
      <c r="L235" s="232" t="s">
        <v>101</v>
      </c>
      <c r="M235" s="232" t="s">
        <v>838</v>
      </c>
      <c r="N235" s="232" t="s">
        <v>101</v>
      </c>
      <c r="O235" s="232" t="s">
        <v>101</v>
      </c>
      <c r="P235" s="232" t="s">
        <v>80</v>
      </c>
      <c r="Q235" s="234" t="s">
        <v>38</v>
      </c>
      <c r="R235" s="239"/>
    </row>
    <row r="236" s="223" customFormat="1" ht="51" customHeight="1" spans="1:18">
      <c r="A236" s="235">
        <v>297</v>
      </c>
      <c r="B236" s="236">
        <v>2021</v>
      </c>
      <c r="C236" s="232" t="s">
        <v>823</v>
      </c>
      <c r="D236" s="232"/>
      <c r="E236" s="237" t="s">
        <v>839</v>
      </c>
      <c r="F236" s="232" t="s">
        <v>771</v>
      </c>
      <c r="G236" s="232" t="s">
        <v>840</v>
      </c>
      <c r="H236" s="232">
        <f t="shared" si="8"/>
        <v>233.96</v>
      </c>
      <c r="I236" s="238">
        <v>233.96</v>
      </c>
      <c r="J236" s="238">
        <v>0</v>
      </c>
      <c r="K236" s="232" t="s">
        <v>47</v>
      </c>
      <c r="L236" s="232" t="s">
        <v>773</v>
      </c>
      <c r="M236" s="232" t="s">
        <v>773</v>
      </c>
      <c r="N236" s="232" t="s">
        <v>773</v>
      </c>
      <c r="O236" s="232" t="s">
        <v>773</v>
      </c>
      <c r="P236" s="232"/>
      <c r="Q236" s="234" t="s">
        <v>33</v>
      </c>
      <c r="R236" s="240"/>
    </row>
    <row r="237" s="223" customFormat="1" ht="51" customHeight="1" spans="1:18">
      <c r="A237" s="235">
        <v>298</v>
      </c>
      <c r="B237" s="236">
        <v>2021</v>
      </c>
      <c r="C237" s="232" t="s">
        <v>823</v>
      </c>
      <c r="D237" s="232"/>
      <c r="E237" s="237" t="s">
        <v>841</v>
      </c>
      <c r="F237" s="232" t="s">
        <v>662</v>
      </c>
      <c r="G237" s="232" t="s">
        <v>842</v>
      </c>
      <c r="H237" s="232">
        <f t="shared" si="8"/>
        <v>197.43</v>
      </c>
      <c r="I237" s="238">
        <v>197.43</v>
      </c>
      <c r="J237" s="238">
        <v>0</v>
      </c>
      <c r="K237" s="232" t="s">
        <v>23</v>
      </c>
      <c r="L237" s="232" t="s">
        <v>664</v>
      </c>
      <c r="M237" s="232" t="s">
        <v>665</v>
      </c>
      <c r="N237" s="232" t="s">
        <v>664</v>
      </c>
      <c r="O237" s="232" t="s">
        <v>664</v>
      </c>
      <c r="P237" s="232" t="s">
        <v>32</v>
      </c>
      <c r="Q237" s="234" t="s">
        <v>38</v>
      </c>
      <c r="R237" s="239" t="s">
        <v>843</v>
      </c>
    </row>
    <row r="238" s="223" customFormat="1" ht="51" customHeight="1" spans="1:18">
      <c r="A238" s="235">
        <v>299</v>
      </c>
      <c r="B238" s="236">
        <v>2021</v>
      </c>
      <c r="C238" s="232" t="s">
        <v>823</v>
      </c>
      <c r="D238" s="232"/>
      <c r="E238" s="237" t="s">
        <v>844</v>
      </c>
      <c r="F238" s="232" t="s">
        <v>845</v>
      </c>
      <c r="G238" s="232" t="s">
        <v>846</v>
      </c>
      <c r="H238" s="232">
        <f t="shared" si="8"/>
        <v>49.91</v>
      </c>
      <c r="I238" s="238">
        <v>49.91</v>
      </c>
      <c r="J238" s="238">
        <v>0</v>
      </c>
      <c r="K238" s="232" t="s">
        <v>47</v>
      </c>
      <c r="L238" s="232" t="s">
        <v>847</v>
      </c>
      <c r="M238" s="232" t="s">
        <v>847</v>
      </c>
      <c r="N238" s="232" t="s">
        <v>847</v>
      </c>
      <c r="O238" s="232" t="s">
        <v>847</v>
      </c>
      <c r="P238" s="232"/>
      <c r="Q238" s="234" t="s">
        <v>33</v>
      </c>
      <c r="R238" s="240"/>
    </row>
    <row r="239" s="223" customFormat="1" ht="51" customHeight="1" spans="1:18">
      <c r="A239" s="235">
        <v>300</v>
      </c>
      <c r="B239" s="236">
        <v>2021</v>
      </c>
      <c r="C239" s="232" t="s">
        <v>823</v>
      </c>
      <c r="D239" s="232"/>
      <c r="E239" s="237" t="s">
        <v>848</v>
      </c>
      <c r="F239" s="232" t="s">
        <v>849</v>
      </c>
      <c r="G239" s="232" t="s">
        <v>850</v>
      </c>
      <c r="H239" s="232">
        <f t="shared" si="8"/>
        <v>849.68</v>
      </c>
      <c r="I239" s="238">
        <v>849.68</v>
      </c>
      <c r="J239" s="238">
        <v>0</v>
      </c>
      <c r="K239" s="232" t="s">
        <v>23</v>
      </c>
      <c r="L239" s="232" t="s">
        <v>613</v>
      </c>
      <c r="M239" s="232" t="s">
        <v>613</v>
      </c>
      <c r="N239" s="232" t="s">
        <v>613</v>
      </c>
      <c r="O239" s="232" t="s">
        <v>613</v>
      </c>
      <c r="P239" s="232" t="s">
        <v>25</v>
      </c>
      <c r="Q239" s="234" t="s">
        <v>26</v>
      </c>
      <c r="R239" s="239"/>
    </row>
    <row r="240" s="223" customFormat="1" ht="51" customHeight="1" spans="1:18">
      <c r="A240" s="235">
        <v>301</v>
      </c>
      <c r="B240" s="236">
        <v>2021</v>
      </c>
      <c r="C240" s="232" t="s">
        <v>823</v>
      </c>
      <c r="D240" s="232"/>
      <c r="E240" s="237" t="s">
        <v>851</v>
      </c>
      <c r="F240" s="232" t="s">
        <v>852</v>
      </c>
      <c r="G240" s="232" t="s">
        <v>853</v>
      </c>
      <c r="H240" s="232">
        <f t="shared" si="8"/>
        <v>1399.92</v>
      </c>
      <c r="I240" s="238">
        <v>1399.92</v>
      </c>
      <c r="J240" s="238">
        <v>0</v>
      </c>
      <c r="K240" s="232" t="s">
        <v>23</v>
      </c>
      <c r="L240" s="232" t="s">
        <v>317</v>
      </c>
      <c r="M240" s="232" t="s">
        <v>854</v>
      </c>
      <c r="N240" s="232" t="s">
        <v>317</v>
      </c>
      <c r="O240" s="232" t="s">
        <v>317</v>
      </c>
      <c r="P240" s="232" t="s">
        <v>25</v>
      </c>
      <c r="Q240" s="234" t="s">
        <v>26</v>
      </c>
      <c r="R240" s="239"/>
    </row>
    <row r="241" s="223" customFormat="1" ht="51" customHeight="1" spans="1:19">
      <c r="A241" s="235">
        <v>302</v>
      </c>
      <c r="B241" s="236">
        <v>2021</v>
      </c>
      <c r="C241" s="232" t="s">
        <v>823</v>
      </c>
      <c r="D241" s="232"/>
      <c r="E241" s="237" t="s">
        <v>855</v>
      </c>
      <c r="F241" s="232" t="s">
        <v>549</v>
      </c>
      <c r="G241" s="232" t="s">
        <v>856</v>
      </c>
      <c r="H241" s="232">
        <f t="shared" si="8"/>
        <v>549.98</v>
      </c>
      <c r="I241" s="238">
        <v>549.98</v>
      </c>
      <c r="J241" s="238">
        <v>0</v>
      </c>
      <c r="K241" s="232" t="s">
        <v>47</v>
      </c>
      <c r="L241" s="232" t="s">
        <v>780</v>
      </c>
      <c r="M241" s="232" t="s">
        <v>780</v>
      </c>
      <c r="N241" s="232" t="s">
        <v>780</v>
      </c>
      <c r="O241" s="232" t="s">
        <v>780</v>
      </c>
      <c r="P241" s="232"/>
      <c r="Q241" s="234" t="s">
        <v>33</v>
      </c>
      <c r="R241" s="240"/>
    </row>
    <row r="242" s="223" customFormat="1" ht="51" customHeight="1" spans="1:19">
      <c r="A242" s="235">
        <v>303</v>
      </c>
      <c r="B242" s="236">
        <v>2021</v>
      </c>
      <c r="C242" s="232" t="s">
        <v>823</v>
      </c>
      <c r="D242" s="232"/>
      <c r="E242" s="237" t="s">
        <v>857</v>
      </c>
      <c r="F242" s="232" t="s">
        <v>845</v>
      </c>
      <c r="G242" s="232" t="s">
        <v>858</v>
      </c>
      <c r="H242" s="232">
        <f t="shared" si="8"/>
        <v>999.84</v>
      </c>
      <c r="I242" s="238">
        <v>999.84</v>
      </c>
      <c r="J242" s="238">
        <v>0</v>
      </c>
      <c r="K242" s="232" t="s">
        <v>23</v>
      </c>
      <c r="L242" s="232" t="s">
        <v>859</v>
      </c>
      <c r="M242" s="232" t="s">
        <v>656</v>
      </c>
      <c r="N242" s="232" t="s">
        <v>859</v>
      </c>
      <c r="O242" s="232" t="s">
        <v>859</v>
      </c>
      <c r="P242" s="232" t="s">
        <v>32</v>
      </c>
      <c r="Q242" s="234" t="s">
        <v>38</v>
      </c>
      <c r="R242" s="239" t="s">
        <v>860</v>
      </c>
    </row>
    <row r="243" s="223" customFormat="1" ht="51" customHeight="1" spans="1:19">
      <c r="A243" s="235">
        <v>304</v>
      </c>
      <c r="B243" s="236">
        <v>2021</v>
      </c>
      <c r="C243" s="232" t="s">
        <v>823</v>
      </c>
      <c r="D243" s="232"/>
      <c r="E243" s="237" t="s">
        <v>861</v>
      </c>
      <c r="F243" s="232" t="s">
        <v>728</v>
      </c>
      <c r="G243" s="232" t="s">
        <v>862</v>
      </c>
      <c r="H243" s="232">
        <f t="shared" si="8"/>
        <v>349.97</v>
      </c>
      <c r="I243" s="238">
        <v>349.97</v>
      </c>
      <c r="J243" s="238">
        <v>0</v>
      </c>
      <c r="K243" s="232" t="s">
        <v>23</v>
      </c>
      <c r="L243" s="232" t="s">
        <v>863</v>
      </c>
      <c r="M243" s="232" t="s">
        <v>609</v>
      </c>
      <c r="N243" s="232" t="s">
        <v>863</v>
      </c>
      <c r="O243" s="232" t="s">
        <v>863</v>
      </c>
      <c r="P243" s="232" t="s">
        <v>133</v>
      </c>
      <c r="Q243" s="234" t="s">
        <v>38</v>
      </c>
      <c r="R243" s="239"/>
    </row>
    <row r="244" s="223" customFormat="1" ht="51" customHeight="1" spans="1:19">
      <c r="A244" s="235">
        <v>305</v>
      </c>
      <c r="B244" s="236">
        <v>2021</v>
      </c>
      <c r="C244" s="232" t="s">
        <v>823</v>
      </c>
      <c r="D244" s="232"/>
      <c r="E244" s="237" t="s">
        <v>864</v>
      </c>
      <c r="F244" s="232" t="s">
        <v>491</v>
      </c>
      <c r="G244" s="232" t="s">
        <v>865</v>
      </c>
      <c r="H244" s="232">
        <f t="shared" si="8"/>
        <v>916.96</v>
      </c>
      <c r="I244" s="238">
        <v>916.96</v>
      </c>
      <c r="J244" s="238">
        <v>0</v>
      </c>
      <c r="K244" s="232" t="s">
        <v>23</v>
      </c>
      <c r="L244" s="232" t="s">
        <v>500</v>
      </c>
      <c r="M244" s="232" t="s">
        <v>538</v>
      </c>
      <c r="N244" s="232" t="s">
        <v>500</v>
      </c>
      <c r="O244" s="232" t="s">
        <v>500</v>
      </c>
      <c r="P244" s="232" t="s">
        <v>501</v>
      </c>
      <c r="Q244" s="234" t="s">
        <v>26</v>
      </c>
      <c r="R244" s="239"/>
    </row>
    <row r="245" s="223" customFormat="1" ht="51" customHeight="1" spans="1:19">
      <c r="A245" s="235">
        <v>306</v>
      </c>
      <c r="B245" s="236">
        <v>2021</v>
      </c>
      <c r="C245" s="232" t="s">
        <v>823</v>
      </c>
      <c r="D245" s="232"/>
      <c r="E245" s="237" t="s">
        <v>866</v>
      </c>
      <c r="F245" s="232" t="s">
        <v>119</v>
      </c>
      <c r="G245" s="232" t="s">
        <v>867</v>
      </c>
      <c r="H245" s="232">
        <f t="shared" si="8"/>
        <v>418.97</v>
      </c>
      <c r="I245" s="238">
        <v>418.97</v>
      </c>
      <c r="J245" s="238">
        <v>0</v>
      </c>
      <c r="K245" s="232" t="s">
        <v>23</v>
      </c>
      <c r="L245" s="232" t="s">
        <v>812</v>
      </c>
      <c r="M245" s="232" t="s">
        <v>812</v>
      </c>
      <c r="N245" s="232" t="s">
        <v>812</v>
      </c>
      <c r="O245" s="232" t="s">
        <v>812</v>
      </c>
      <c r="P245" s="232" t="s">
        <v>133</v>
      </c>
      <c r="Q245" s="234" t="s">
        <v>127</v>
      </c>
      <c r="R245" s="239"/>
      <c r="S245" s="223" t="s">
        <v>128</v>
      </c>
    </row>
    <row r="246" s="223" customFormat="1" ht="51" customHeight="1" spans="1:19">
      <c r="A246" s="235">
        <v>307</v>
      </c>
      <c r="B246" s="236">
        <v>2021</v>
      </c>
      <c r="C246" s="232" t="s">
        <v>823</v>
      </c>
      <c r="D246" s="232"/>
      <c r="E246" s="234" t="s">
        <v>868</v>
      </c>
      <c r="F246" s="232" t="s">
        <v>153</v>
      </c>
      <c r="G246" s="232" t="s">
        <v>869</v>
      </c>
      <c r="H246" s="232">
        <f t="shared" si="8"/>
        <v>170.17</v>
      </c>
      <c r="I246" s="238">
        <v>170.17</v>
      </c>
      <c r="J246" s="238">
        <v>0</v>
      </c>
      <c r="K246" s="232" t="s">
        <v>23</v>
      </c>
      <c r="L246" s="232" t="s">
        <v>870</v>
      </c>
      <c r="M246" s="232" t="s">
        <v>870</v>
      </c>
      <c r="N246" s="232" t="s">
        <v>870</v>
      </c>
      <c r="O246" s="232" t="s">
        <v>870</v>
      </c>
      <c r="P246" s="232" t="s">
        <v>871</v>
      </c>
      <c r="Q246" s="234" t="s">
        <v>38</v>
      </c>
      <c r="R246" s="239"/>
    </row>
    <row r="247" s="223" customFormat="1" ht="51" customHeight="1" spans="1:19">
      <c r="A247" s="235">
        <v>308</v>
      </c>
      <c r="B247" s="236">
        <v>2021</v>
      </c>
      <c r="C247" s="232" t="s">
        <v>823</v>
      </c>
      <c r="D247" s="232"/>
      <c r="E247" s="234" t="s">
        <v>872</v>
      </c>
      <c r="F247" s="232" t="s">
        <v>273</v>
      </c>
      <c r="G247" s="232" t="s">
        <v>873</v>
      </c>
      <c r="H247" s="232">
        <f t="shared" si="8"/>
        <v>1999.42</v>
      </c>
      <c r="I247" s="238">
        <v>1999.42</v>
      </c>
      <c r="J247" s="238">
        <v>0</v>
      </c>
      <c r="K247" s="232" t="s">
        <v>23</v>
      </c>
      <c r="L247" s="232" t="s">
        <v>275</v>
      </c>
      <c r="M247" s="232" t="s">
        <v>874</v>
      </c>
      <c r="N247" s="232" t="s">
        <v>275</v>
      </c>
      <c r="O247" s="232" t="s">
        <v>275</v>
      </c>
      <c r="P247" s="232" t="s">
        <v>133</v>
      </c>
      <c r="Q247" s="234" t="s">
        <v>38</v>
      </c>
      <c r="R247" s="239" t="s">
        <v>875</v>
      </c>
    </row>
    <row r="248" s="223" customFormat="1" ht="51" customHeight="1" spans="1:19">
      <c r="A248" s="235">
        <v>309</v>
      </c>
      <c r="B248" s="236">
        <v>2021</v>
      </c>
      <c r="C248" s="232" t="s">
        <v>823</v>
      </c>
      <c r="D248" s="232"/>
      <c r="E248" s="234" t="s">
        <v>876</v>
      </c>
      <c r="F248" s="232" t="s">
        <v>50</v>
      </c>
      <c r="G248" s="232" t="s">
        <v>877</v>
      </c>
      <c r="H248" s="232">
        <f t="shared" si="8"/>
        <v>199.96</v>
      </c>
      <c r="I248" s="238">
        <v>199.96</v>
      </c>
      <c r="J248" s="238">
        <v>0</v>
      </c>
      <c r="K248" s="232" t="s">
        <v>23</v>
      </c>
      <c r="L248" s="232" t="s">
        <v>86</v>
      </c>
      <c r="M248" s="232" t="s">
        <v>454</v>
      </c>
      <c r="N248" s="232" t="s">
        <v>86</v>
      </c>
      <c r="O248" s="232" t="s">
        <v>86</v>
      </c>
      <c r="P248" s="232" t="s">
        <v>53</v>
      </c>
      <c r="Q248" s="234" t="s">
        <v>38</v>
      </c>
      <c r="R248" s="239" t="s">
        <v>455</v>
      </c>
    </row>
    <row r="249" s="223" customFormat="1" ht="51" customHeight="1" spans="1:19">
      <c r="A249" s="235">
        <v>310</v>
      </c>
      <c r="B249" s="236">
        <v>2021</v>
      </c>
      <c r="C249" s="232" t="s">
        <v>823</v>
      </c>
      <c r="D249" s="232"/>
      <c r="E249" s="237" t="s">
        <v>878</v>
      </c>
      <c r="F249" s="232" t="s">
        <v>728</v>
      </c>
      <c r="G249" s="232" t="s">
        <v>879</v>
      </c>
      <c r="H249" s="232">
        <f t="shared" si="8"/>
        <v>499.93</v>
      </c>
      <c r="I249" s="238">
        <v>499.93</v>
      </c>
      <c r="J249" s="238">
        <v>0</v>
      </c>
      <c r="K249" s="232" t="s">
        <v>23</v>
      </c>
      <c r="L249" s="232" t="s">
        <v>863</v>
      </c>
      <c r="M249" s="232" t="s">
        <v>863</v>
      </c>
      <c r="N249" s="232" t="s">
        <v>863</v>
      </c>
      <c r="O249" s="232" t="s">
        <v>863</v>
      </c>
      <c r="P249" s="232" t="s">
        <v>133</v>
      </c>
      <c r="Q249" s="234" t="s">
        <v>26</v>
      </c>
      <c r="R249" s="239"/>
    </row>
    <row r="250" s="223" customFormat="1" ht="51" customHeight="1" spans="1:19">
      <c r="A250" s="235">
        <v>311</v>
      </c>
      <c r="B250" s="236">
        <v>2021</v>
      </c>
      <c r="C250" s="232" t="s">
        <v>823</v>
      </c>
      <c r="D250" s="232"/>
      <c r="E250" s="237" t="s">
        <v>880</v>
      </c>
      <c r="F250" s="232" t="s">
        <v>229</v>
      </c>
      <c r="G250" s="232" t="s">
        <v>881</v>
      </c>
      <c r="H250" s="232">
        <f t="shared" si="8"/>
        <v>1999.82</v>
      </c>
      <c r="I250" s="238">
        <v>1999.82</v>
      </c>
      <c r="J250" s="238">
        <v>0</v>
      </c>
      <c r="K250" s="232" t="s">
        <v>23</v>
      </c>
      <c r="L250" s="232" t="s">
        <v>231</v>
      </c>
      <c r="M250" s="232" t="s">
        <v>882</v>
      </c>
      <c r="N250" s="232" t="s">
        <v>231</v>
      </c>
      <c r="O250" s="232" t="s">
        <v>231</v>
      </c>
      <c r="P250" s="232" t="s">
        <v>80</v>
      </c>
      <c r="Q250" s="234" t="s">
        <v>38</v>
      </c>
      <c r="R250" s="239" t="s">
        <v>860</v>
      </c>
    </row>
    <row r="251" s="223" customFormat="1" ht="51" customHeight="1" spans="1:19">
      <c r="A251" s="235">
        <v>312</v>
      </c>
      <c r="B251" s="236">
        <v>2021</v>
      </c>
      <c r="C251" s="232" t="s">
        <v>823</v>
      </c>
      <c r="D251" s="232"/>
      <c r="E251" s="237" t="s">
        <v>883</v>
      </c>
      <c r="F251" s="232" t="s">
        <v>884</v>
      </c>
      <c r="G251" s="232" t="s">
        <v>885</v>
      </c>
      <c r="H251" s="232">
        <f t="shared" si="8"/>
        <v>644.52</v>
      </c>
      <c r="I251" s="238">
        <v>644.52</v>
      </c>
      <c r="J251" s="238">
        <v>0</v>
      </c>
      <c r="K251" s="232" t="s">
        <v>23</v>
      </c>
      <c r="L251" s="232" t="s">
        <v>886</v>
      </c>
      <c r="M251" s="232" t="s">
        <v>887</v>
      </c>
      <c r="N251" s="232" t="s">
        <v>886</v>
      </c>
      <c r="O251" s="232" t="s">
        <v>886</v>
      </c>
      <c r="P251" s="232" t="s">
        <v>25</v>
      </c>
      <c r="Q251" s="234" t="s">
        <v>38</v>
      </c>
      <c r="R251" s="239" t="s">
        <v>860</v>
      </c>
    </row>
    <row r="252" s="223" customFormat="1" ht="51" customHeight="1" spans="1:19">
      <c r="A252" s="235">
        <v>313</v>
      </c>
      <c r="B252" s="236">
        <v>2021</v>
      </c>
      <c r="C252" s="232" t="s">
        <v>823</v>
      </c>
      <c r="D252" s="232"/>
      <c r="E252" s="234" t="s">
        <v>888</v>
      </c>
      <c r="F252" s="232" t="s">
        <v>108</v>
      </c>
      <c r="G252" s="232" t="s">
        <v>889</v>
      </c>
      <c r="H252" s="232">
        <f t="shared" si="8"/>
        <v>104.94</v>
      </c>
      <c r="I252" s="238">
        <v>104.94</v>
      </c>
      <c r="J252" s="238">
        <v>0</v>
      </c>
      <c r="K252" s="232" t="s">
        <v>47</v>
      </c>
      <c r="L252" s="232" t="s">
        <v>110</v>
      </c>
      <c r="M252" s="232" t="s">
        <v>110</v>
      </c>
      <c r="N252" s="232" t="s">
        <v>110</v>
      </c>
      <c r="O252" s="232" t="s">
        <v>110</v>
      </c>
      <c r="P252" s="232"/>
      <c r="Q252" s="234" t="s">
        <v>33</v>
      </c>
      <c r="R252" s="240"/>
    </row>
    <row r="253" s="223" customFormat="1" ht="51" customHeight="1" spans="1:19">
      <c r="A253" s="235">
        <v>315</v>
      </c>
      <c r="B253" s="236">
        <v>2021</v>
      </c>
      <c r="C253" s="232" t="s">
        <v>823</v>
      </c>
      <c r="D253" s="232"/>
      <c r="E253" s="237" t="s">
        <v>890</v>
      </c>
      <c r="F253" s="232" t="s">
        <v>771</v>
      </c>
      <c r="G253" s="232" t="s">
        <v>891</v>
      </c>
      <c r="H253" s="232">
        <f t="shared" si="8"/>
        <v>244.18</v>
      </c>
      <c r="I253" s="238">
        <v>244.18</v>
      </c>
      <c r="J253" s="238">
        <v>0</v>
      </c>
      <c r="K253" s="232" t="s">
        <v>30</v>
      </c>
      <c r="L253" s="232" t="s">
        <v>892</v>
      </c>
      <c r="M253" s="232" t="s">
        <v>892</v>
      </c>
      <c r="N253" s="232" t="s">
        <v>892</v>
      </c>
      <c r="O253" s="232" t="s">
        <v>892</v>
      </c>
      <c r="P253" s="232" t="s">
        <v>80</v>
      </c>
      <c r="Q253" s="234" t="s">
        <v>33</v>
      </c>
      <c r="R253" s="240"/>
    </row>
    <row r="254" s="223" customFormat="1" ht="51" customHeight="1" spans="1:19">
      <c r="A254" s="235">
        <v>324</v>
      </c>
      <c r="B254" s="236">
        <v>2022</v>
      </c>
      <c r="C254" s="232" t="s">
        <v>823</v>
      </c>
      <c r="D254" s="232"/>
      <c r="E254" s="237" t="s">
        <v>893</v>
      </c>
      <c r="F254" s="232" t="s">
        <v>894</v>
      </c>
      <c r="G254" s="232" t="s">
        <v>895</v>
      </c>
      <c r="H254" s="232">
        <f t="shared" si="8"/>
        <v>1799.997</v>
      </c>
      <c r="I254" s="238">
        <v>1799.997</v>
      </c>
      <c r="J254" s="238">
        <v>0</v>
      </c>
      <c r="K254" s="232" t="s">
        <v>23</v>
      </c>
      <c r="L254" s="232" t="s">
        <v>896</v>
      </c>
      <c r="M254" s="232" t="s">
        <v>896</v>
      </c>
      <c r="N254" s="232" t="s">
        <v>896</v>
      </c>
      <c r="O254" s="232" t="s">
        <v>896</v>
      </c>
      <c r="P254" s="232" t="s">
        <v>80</v>
      </c>
      <c r="Q254" s="234" t="s">
        <v>38</v>
      </c>
      <c r="R254" s="239"/>
    </row>
    <row r="255" s="223" customFormat="1" ht="189" spans="1:19">
      <c r="A255" s="235">
        <v>325</v>
      </c>
      <c r="B255" s="236">
        <v>2022</v>
      </c>
      <c r="C255" s="232" t="s">
        <v>823</v>
      </c>
      <c r="D255" s="232"/>
      <c r="E255" s="237" t="s">
        <v>897</v>
      </c>
      <c r="F255" s="232" t="s">
        <v>898</v>
      </c>
      <c r="G255" s="232" t="s">
        <v>899</v>
      </c>
      <c r="H255" s="232">
        <f t="shared" si="8"/>
        <v>1534.9</v>
      </c>
      <c r="I255" s="238">
        <v>1534.9</v>
      </c>
      <c r="J255" s="238">
        <v>0</v>
      </c>
      <c r="K255" s="232" t="s">
        <v>30</v>
      </c>
      <c r="L255" s="232" t="s">
        <v>900</v>
      </c>
      <c r="M255" s="232" t="s">
        <v>901</v>
      </c>
      <c r="N255" s="232" t="s">
        <v>900</v>
      </c>
      <c r="O255" s="232" t="s">
        <v>900</v>
      </c>
      <c r="P255" s="232" t="s">
        <v>747</v>
      </c>
      <c r="Q255" s="234" t="s">
        <v>33</v>
      </c>
      <c r="R255" s="240"/>
    </row>
    <row r="256" s="223" customFormat="1" ht="51" customHeight="1" spans="1:19">
      <c r="A256" s="235">
        <v>326</v>
      </c>
      <c r="B256" s="236">
        <v>2022</v>
      </c>
      <c r="C256" s="232" t="s">
        <v>823</v>
      </c>
      <c r="D256" s="232"/>
      <c r="E256" s="234" t="s">
        <v>902</v>
      </c>
      <c r="F256" s="232" t="s">
        <v>156</v>
      </c>
      <c r="G256" s="232" t="s">
        <v>903</v>
      </c>
      <c r="H256" s="232">
        <f t="shared" si="8"/>
        <v>1799.982</v>
      </c>
      <c r="I256" s="238">
        <v>1799.982</v>
      </c>
      <c r="J256" s="238">
        <v>0</v>
      </c>
      <c r="K256" s="232" t="s">
        <v>23</v>
      </c>
      <c r="L256" s="232" t="s">
        <v>158</v>
      </c>
      <c r="M256" s="232" t="s">
        <v>904</v>
      </c>
      <c r="N256" s="232" t="s">
        <v>158</v>
      </c>
      <c r="O256" s="232" t="s">
        <v>158</v>
      </c>
      <c r="P256" s="232" t="s">
        <v>133</v>
      </c>
      <c r="Q256" s="234" t="s">
        <v>102</v>
      </c>
      <c r="R256" s="239" t="s">
        <v>860</v>
      </c>
    </row>
    <row r="257" s="223" customFormat="1" ht="51" customHeight="1" spans="1:18">
      <c r="A257" s="235">
        <v>327</v>
      </c>
      <c r="B257" s="236">
        <v>2022</v>
      </c>
      <c r="C257" s="232" t="s">
        <v>823</v>
      </c>
      <c r="D257" s="232"/>
      <c r="E257" s="237" t="s">
        <v>905</v>
      </c>
      <c r="F257" s="232" t="s">
        <v>906</v>
      </c>
      <c r="G257" s="232" t="s">
        <v>907</v>
      </c>
      <c r="H257" s="232">
        <f t="shared" si="8"/>
        <v>403.73</v>
      </c>
      <c r="I257" s="238">
        <v>403.73</v>
      </c>
      <c r="J257" s="238">
        <v>0</v>
      </c>
      <c r="K257" s="232" t="s">
        <v>23</v>
      </c>
      <c r="L257" s="232" t="s">
        <v>613</v>
      </c>
      <c r="M257" s="232" t="s">
        <v>613</v>
      </c>
      <c r="N257" s="232" t="s">
        <v>613</v>
      </c>
      <c r="O257" s="232" t="s">
        <v>613</v>
      </c>
      <c r="P257" s="232" t="s">
        <v>25</v>
      </c>
      <c r="Q257" s="234" t="s">
        <v>38</v>
      </c>
      <c r="R257" s="239"/>
    </row>
    <row r="258" s="223" customFormat="1" ht="51" customHeight="1" spans="1:18">
      <c r="A258" s="235">
        <v>328</v>
      </c>
      <c r="B258" s="236">
        <v>2022</v>
      </c>
      <c r="C258" s="232" t="s">
        <v>823</v>
      </c>
      <c r="D258" s="232"/>
      <c r="E258" s="234" t="s">
        <v>908</v>
      </c>
      <c r="F258" s="232" t="s">
        <v>909</v>
      </c>
      <c r="G258" s="232" t="s">
        <v>910</v>
      </c>
      <c r="H258" s="232">
        <f t="shared" si="8"/>
        <v>1942.3099997918</v>
      </c>
      <c r="I258" s="238">
        <v>1942.3099997918</v>
      </c>
      <c r="J258" s="238">
        <v>0</v>
      </c>
      <c r="K258" s="232" t="s">
        <v>23</v>
      </c>
      <c r="L258" s="232" t="s">
        <v>500</v>
      </c>
      <c r="M258" s="232" t="s">
        <v>500</v>
      </c>
      <c r="N258" s="232" t="s">
        <v>500</v>
      </c>
      <c r="O258" s="232" t="s">
        <v>500</v>
      </c>
      <c r="P258" s="232" t="s">
        <v>501</v>
      </c>
      <c r="Q258" s="234" t="s">
        <v>38</v>
      </c>
      <c r="R258" s="239" t="s">
        <v>911</v>
      </c>
    </row>
    <row r="259" s="223" customFormat="1" ht="51" customHeight="1" spans="1:18">
      <c r="A259" s="235">
        <v>329</v>
      </c>
      <c r="B259" s="236">
        <v>2022</v>
      </c>
      <c r="C259" s="232" t="s">
        <v>823</v>
      </c>
      <c r="D259" s="232"/>
      <c r="E259" s="234" t="s">
        <v>912</v>
      </c>
      <c r="F259" s="232" t="s">
        <v>112</v>
      </c>
      <c r="G259" s="232" t="s">
        <v>913</v>
      </c>
      <c r="H259" s="232">
        <f t="shared" si="8"/>
        <v>56.43</v>
      </c>
      <c r="I259" s="238">
        <v>56.43</v>
      </c>
      <c r="J259" s="238">
        <v>0</v>
      </c>
      <c r="K259" s="232" t="s">
        <v>47</v>
      </c>
      <c r="L259" s="232" t="s">
        <v>914</v>
      </c>
      <c r="M259" s="232" t="s">
        <v>914</v>
      </c>
      <c r="N259" s="232" t="s">
        <v>914</v>
      </c>
      <c r="O259" s="232" t="s">
        <v>914</v>
      </c>
      <c r="P259" s="232"/>
      <c r="Q259" s="234" t="s">
        <v>33</v>
      </c>
      <c r="R259" s="240"/>
    </row>
    <row r="260" s="223" customFormat="1" ht="108" spans="1:18">
      <c r="A260" s="235">
        <v>330</v>
      </c>
      <c r="B260" s="236">
        <v>2022</v>
      </c>
      <c r="C260" s="232" t="s">
        <v>823</v>
      </c>
      <c r="D260" s="232"/>
      <c r="E260" s="234" t="s">
        <v>915</v>
      </c>
      <c r="F260" s="232" t="s">
        <v>916</v>
      </c>
      <c r="G260" s="232" t="s">
        <v>917</v>
      </c>
      <c r="H260" s="232">
        <f t="shared" si="8"/>
        <v>74.5296</v>
      </c>
      <c r="I260" s="238">
        <v>74.5296</v>
      </c>
      <c r="J260" s="238">
        <v>0</v>
      </c>
      <c r="K260" s="232" t="s">
        <v>47</v>
      </c>
      <c r="L260" s="232" t="s">
        <v>918</v>
      </c>
      <c r="M260" s="232" t="s">
        <v>918</v>
      </c>
      <c r="N260" s="232" t="s">
        <v>918</v>
      </c>
      <c r="O260" s="232" t="s">
        <v>918</v>
      </c>
      <c r="P260" s="232"/>
      <c r="Q260" s="234" t="s">
        <v>33</v>
      </c>
      <c r="R260" s="240"/>
    </row>
    <row r="261" s="223" customFormat="1" ht="51" customHeight="1" spans="1:18">
      <c r="A261" s="235">
        <v>331</v>
      </c>
      <c r="B261" s="236">
        <v>2022</v>
      </c>
      <c r="C261" s="232" t="s">
        <v>823</v>
      </c>
      <c r="D261" s="232"/>
      <c r="E261" s="234" t="s">
        <v>919</v>
      </c>
      <c r="F261" s="232" t="s">
        <v>50</v>
      </c>
      <c r="G261" s="232" t="s">
        <v>920</v>
      </c>
      <c r="H261" s="232">
        <f t="shared" si="8"/>
        <v>187.632416</v>
      </c>
      <c r="I261" s="238">
        <v>187.632416</v>
      </c>
      <c r="J261" s="238">
        <v>0</v>
      </c>
      <c r="K261" s="232" t="s">
        <v>23</v>
      </c>
      <c r="L261" s="241" t="s">
        <v>921</v>
      </c>
      <c r="M261" s="232" t="s">
        <v>921</v>
      </c>
      <c r="N261" s="232" t="s">
        <v>921</v>
      </c>
      <c r="O261" s="232" t="s">
        <v>921</v>
      </c>
      <c r="P261" s="232" t="s">
        <v>53</v>
      </c>
      <c r="Q261" s="234" t="s">
        <v>38</v>
      </c>
      <c r="R261" s="239" t="s">
        <v>54</v>
      </c>
    </row>
    <row r="262" s="223" customFormat="1" ht="51" customHeight="1" spans="1:18">
      <c r="A262" s="235">
        <v>332</v>
      </c>
      <c r="B262" s="236">
        <v>2022</v>
      </c>
      <c r="C262" s="232" t="s">
        <v>823</v>
      </c>
      <c r="D262" s="232"/>
      <c r="E262" s="234" t="s">
        <v>922</v>
      </c>
      <c r="F262" s="232" t="s">
        <v>198</v>
      </c>
      <c r="G262" s="232" t="s">
        <v>923</v>
      </c>
      <c r="H262" s="232">
        <f t="shared" si="8"/>
        <v>108.736</v>
      </c>
      <c r="I262" s="238">
        <v>108.736</v>
      </c>
      <c r="J262" s="238">
        <v>0</v>
      </c>
      <c r="K262" s="232" t="s">
        <v>47</v>
      </c>
      <c r="L262" s="232" t="s">
        <v>924</v>
      </c>
      <c r="M262" s="232" t="s">
        <v>924</v>
      </c>
      <c r="N262" s="232" t="s">
        <v>924</v>
      </c>
      <c r="O262" s="232" t="s">
        <v>924</v>
      </c>
      <c r="P262" s="232"/>
      <c r="Q262" s="234" t="s">
        <v>33</v>
      </c>
      <c r="R262" s="240"/>
    </row>
    <row r="263" s="223" customFormat="1" ht="51" customHeight="1" spans="1:18">
      <c r="A263" s="235">
        <v>333</v>
      </c>
      <c r="B263" s="236">
        <v>2022</v>
      </c>
      <c r="C263" s="232" t="s">
        <v>823</v>
      </c>
      <c r="D263" s="232"/>
      <c r="E263" s="234" t="s">
        <v>925</v>
      </c>
      <c r="F263" s="232" t="s">
        <v>28</v>
      </c>
      <c r="G263" s="232" t="s">
        <v>926</v>
      </c>
      <c r="H263" s="232">
        <f t="shared" si="8"/>
        <v>50</v>
      </c>
      <c r="I263" s="238">
        <v>50</v>
      </c>
      <c r="J263" s="238">
        <v>0</v>
      </c>
      <c r="K263" s="232" t="s">
        <v>47</v>
      </c>
      <c r="L263" s="232" t="s">
        <v>927</v>
      </c>
      <c r="M263" s="232" t="s">
        <v>927</v>
      </c>
      <c r="N263" s="232" t="s">
        <v>927</v>
      </c>
      <c r="O263" s="232" t="s">
        <v>927</v>
      </c>
      <c r="P263" s="232"/>
      <c r="Q263" s="234" t="s">
        <v>33</v>
      </c>
      <c r="R263" s="240"/>
    </row>
    <row r="264" s="223" customFormat="1" ht="121.5" spans="1:18">
      <c r="A264" s="235">
        <v>334</v>
      </c>
      <c r="B264" s="236">
        <v>2022</v>
      </c>
      <c r="C264" s="232" t="s">
        <v>823</v>
      </c>
      <c r="D264" s="232"/>
      <c r="E264" s="237" t="s">
        <v>928</v>
      </c>
      <c r="F264" s="232" t="s">
        <v>929</v>
      </c>
      <c r="G264" s="232" t="s">
        <v>930</v>
      </c>
      <c r="H264" s="232">
        <f t="shared" si="8"/>
        <v>2000</v>
      </c>
      <c r="I264" s="238">
        <v>2000</v>
      </c>
      <c r="J264" s="238">
        <v>0</v>
      </c>
      <c r="K264" s="232" t="s">
        <v>23</v>
      </c>
      <c r="L264" s="232" t="s">
        <v>931</v>
      </c>
      <c r="M264" s="232" t="s">
        <v>931</v>
      </c>
      <c r="N264" s="232" t="s">
        <v>931</v>
      </c>
      <c r="O264" s="232" t="s">
        <v>931</v>
      </c>
      <c r="P264" s="232" t="s">
        <v>932</v>
      </c>
      <c r="Q264" s="234" t="s">
        <v>38</v>
      </c>
      <c r="R264" s="239" t="s">
        <v>933</v>
      </c>
    </row>
    <row r="265" s="223" customFormat="1" ht="51" customHeight="1" spans="1:18">
      <c r="A265" s="235">
        <v>338</v>
      </c>
      <c r="B265" s="236">
        <v>2022</v>
      </c>
      <c r="C265" s="232" t="s">
        <v>823</v>
      </c>
      <c r="D265" s="232"/>
      <c r="E265" s="234" t="s">
        <v>934</v>
      </c>
      <c r="F265" s="232" t="s">
        <v>40</v>
      </c>
      <c r="G265" s="232" t="s">
        <v>935</v>
      </c>
      <c r="H265" s="232">
        <f t="shared" ref="H265:H311" si="9">I265+J265</f>
        <v>999.93</v>
      </c>
      <c r="I265" s="238">
        <v>999.93</v>
      </c>
      <c r="J265" s="238">
        <v>0</v>
      </c>
      <c r="K265" s="232" t="s">
        <v>23</v>
      </c>
      <c r="L265" s="232" t="s">
        <v>42</v>
      </c>
      <c r="M265" s="232" t="s">
        <v>936</v>
      </c>
      <c r="N265" s="232" t="s">
        <v>42</v>
      </c>
      <c r="O265" s="232" t="s">
        <v>42</v>
      </c>
      <c r="P265" s="232" t="s">
        <v>32</v>
      </c>
      <c r="Q265" s="234" t="s">
        <v>102</v>
      </c>
      <c r="R265" s="239" t="s">
        <v>43</v>
      </c>
    </row>
    <row r="266" s="223" customFormat="1" ht="51" customHeight="1" spans="1:18">
      <c r="A266" s="235">
        <v>340</v>
      </c>
      <c r="B266" s="236">
        <v>2022</v>
      </c>
      <c r="C266" s="232" t="s">
        <v>823</v>
      </c>
      <c r="D266" s="232"/>
      <c r="E266" s="237" t="s">
        <v>937</v>
      </c>
      <c r="F266" s="232" t="s">
        <v>662</v>
      </c>
      <c r="G266" s="232" t="s">
        <v>938</v>
      </c>
      <c r="H266" s="232">
        <f t="shared" si="9"/>
        <v>107.02</v>
      </c>
      <c r="I266" s="238">
        <v>107.02</v>
      </c>
      <c r="J266" s="238">
        <v>0</v>
      </c>
      <c r="K266" s="232" t="s">
        <v>30</v>
      </c>
      <c r="L266" s="232" t="s">
        <v>664</v>
      </c>
      <c r="M266" s="232" t="s">
        <v>664</v>
      </c>
      <c r="N266" s="232" t="s">
        <v>664</v>
      </c>
      <c r="O266" s="232" t="s">
        <v>664</v>
      </c>
      <c r="P266" s="232" t="s">
        <v>32</v>
      </c>
      <c r="Q266" s="234" t="s">
        <v>33</v>
      </c>
      <c r="R266" s="239" t="s">
        <v>843</v>
      </c>
    </row>
    <row r="267" s="223" customFormat="1" ht="51" customHeight="1" spans="1:18">
      <c r="A267" s="235">
        <v>343</v>
      </c>
      <c r="B267" s="236">
        <v>2022</v>
      </c>
      <c r="C267" s="232" t="s">
        <v>823</v>
      </c>
      <c r="D267" s="232"/>
      <c r="E267" s="234" t="s">
        <v>939</v>
      </c>
      <c r="F267" s="232" t="s">
        <v>273</v>
      </c>
      <c r="G267" s="232" t="s">
        <v>940</v>
      </c>
      <c r="H267" s="232">
        <f t="shared" si="9"/>
        <v>995.56</v>
      </c>
      <c r="I267" s="238">
        <v>995.56</v>
      </c>
      <c r="J267" s="238">
        <v>0</v>
      </c>
      <c r="K267" s="232" t="s">
        <v>23</v>
      </c>
      <c r="L267" s="232" t="s">
        <v>275</v>
      </c>
      <c r="M267" s="232" t="s">
        <v>941</v>
      </c>
      <c r="N267" s="232" t="s">
        <v>275</v>
      </c>
      <c r="O267" s="232" t="s">
        <v>275</v>
      </c>
      <c r="P267" s="232" t="s">
        <v>133</v>
      </c>
      <c r="Q267" s="234" t="s">
        <v>102</v>
      </c>
      <c r="R267" s="239" t="s">
        <v>875</v>
      </c>
    </row>
    <row r="268" s="223" customFormat="1" ht="51" customHeight="1" spans="1:18">
      <c r="A268" s="235">
        <v>345</v>
      </c>
      <c r="B268" s="236">
        <v>2022</v>
      </c>
      <c r="C268" s="232" t="s">
        <v>232</v>
      </c>
      <c r="D268" s="232"/>
      <c r="E268" s="237" t="s">
        <v>942</v>
      </c>
      <c r="F268" s="232" t="s">
        <v>371</v>
      </c>
      <c r="G268" s="232" t="s">
        <v>943</v>
      </c>
      <c r="H268" s="232">
        <f t="shared" si="9"/>
        <v>1680</v>
      </c>
      <c r="I268" s="238">
        <v>1680</v>
      </c>
      <c r="J268" s="238">
        <v>0</v>
      </c>
      <c r="K268" s="232" t="s">
        <v>30</v>
      </c>
      <c r="L268" s="232" t="s">
        <v>500</v>
      </c>
      <c r="M268" s="232" t="s">
        <v>500</v>
      </c>
      <c r="N268" s="232" t="s">
        <v>500</v>
      </c>
      <c r="O268" s="232" t="s">
        <v>500</v>
      </c>
      <c r="P268" s="232" t="s">
        <v>501</v>
      </c>
      <c r="Q268" s="234" t="s">
        <v>33</v>
      </c>
      <c r="R268" s="240" t="s">
        <v>502</v>
      </c>
    </row>
    <row r="269" s="223" customFormat="1" ht="61" customHeight="1" spans="1:18">
      <c r="A269" s="235">
        <v>347</v>
      </c>
      <c r="B269" s="236">
        <v>2022</v>
      </c>
      <c r="C269" s="232" t="s">
        <v>232</v>
      </c>
      <c r="D269" s="232"/>
      <c r="E269" s="237" t="s">
        <v>944</v>
      </c>
      <c r="F269" s="232" t="s">
        <v>371</v>
      </c>
      <c r="G269" s="232" t="s">
        <v>945</v>
      </c>
      <c r="H269" s="232">
        <f t="shared" si="9"/>
        <v>1784.62</v>
      </c>
      <c r="I269" s="238">
        <v>1784.62</v>
      </c>
      <c r="J269" s="238">
        <v>0</v>
      </c>
      <c r="K269" s="232" t="s">
        <v>30</v>
      </c>
      <c r="L269" s="232" t="s">
        <v>500</v>
      </c>
      <c r="M269" s="232" t="s">
        <v>500</v>
      </c>
      <c r="N269" s="232" t="s">
        <v>500</v>
      </c>
      <c r="O269" s="232" t="s">
        <v>500</v>
      </c>
      <c r="P269" s="232" t="s">
        <v>501</v>
      </c>
      <c r="Q269" s="234" t="s">
        <v>33</v>
      </c>
      <c r="R269" s="240" t="s">
        <v>502</v>
      </c>
    </row>
    <row r="270" s="223" customFormat="1" ht="51" customHeight="1" spans="1:18">
      <c r="A270" s="235">
        <v>349</v>
      </c>
      <c r="B270" s="236">
        <v>2023</v>
      </c>
      <c r="C270" s="232" t="s">
        <v>823</v>
      </c>
      <c r="D270" s="232"/>
      <c r="E270" s="234" t="s">
        <v>946</v>
      </c>
      <c r="F270" s="232" t="s">
        <v>345</v>
      </c>
      <c r="G270" s="232" t="s">
        <v>947</v>
      </c>
      <c r="H270" s="232">
        <f t="shared" si="9"/>
        <v>599.98</v>
      </c>
      <c r="I270" s="238">
        <v>599.98</v>
      </c>
      <c r="J270" s="238">
        <v>0</v>
      </c>
      <c r="K270" s="232" t="s">
        <v>23</v>
      </c>
      <c r="L270" s="232" t="s">
        <v>286</v>
      </c>
      <c r="M270" s="232" t="s">
        <v>286</v>
      </c>
      <c r="N270" s="232" t="s">
        <v>286</v>
      </c>
      <c r="O270" s="232" t="s">
        <v>286</v>
      </c>
      <c r="P270" s="232" t="s">
        <v>126</v>
      </c>
      <c r="Q270" s="234" t="s">
        <v>102</v>
      </c>
      <c r="R270" s="239"/>
    </row>
    <row r="271" s="223" customFormat="1" ht="51" customHeight="1" spans="1:18">
      <c r="A271" s="235">
        <v>350</v>
      </c>
      <c r="B271" s="236">
        <v>2023</v>
      </c>
      <c r="C271" s="232" t="s">
        <v>823</v>
      </c>
      <c r="D271" s="232"/>
      <c r="E271" s="237" t="s">
        <v>948</v>
      </c>
      <c r="F271" s="232" t="s">
        <v>92</v>
      </c>
      <c r="G271" s="232" t="s">
        <v>949</v>
      </c>
      <c r="H271" s="232">
        <f t="shared" si="9"/>
        <v>371.94679</v>
      </c>
      <c r="I271" s="238">
        <v>371.94679</v>
      </c>
      <c r="J271" s="238">
        <v>0</v>
      </c>
      <c r="K271" s="232" t="s">
        <v>23</v>
      </c>
      <c r="L271" s="232" t="s">
        <v>94</v>
      </c>
      <c r="M271" s="232" t="s">
        <v>650</v>
      </c>
      <c r="N271" s="232" t="s">
        <v>94</v>
      </c>
      <c r="O271" s="232" t="s">
        <v>94</v>
      </c>
      <c r="P271" s="232" t="s">
        <v>80</v>
      </c>
      <c r="Q271" s="234" t="s">
        <v>38</v>
      </c>
      <c r="R271" s="239"/>
    </row>
    <row r="272" s="223" customFormat="1" ht="51" customHeight="1" spans="1:18">
      <c r="A272" s="235">
        <v>351</v>
      </c>
      <c r="B272" s="236">
        <v>2023</v>
      </c>
      <c r="C272" s="232" t="s">
        <v>823</v>
      </c>
      <c r="D272" s="232"/>
      <c r="E272" s="234" t="s">
        <v>950</v>
      </c>
      <c r="F272" s="232" t="s">
        <v>35</v>
      </c>
      <c r="G272" s="232" t="s">
        <v>951</v>
      </c>
      <c r="H272" s="232">
        <f t="shared" si="9"/>
        <v>419.86</v>
      </c>
      <c r="I272" s="238">
        <v>419.86</v>
      </c>
      <c r="J272" s="238">
        <v>0</v>
      </c>
      <c r="K272" s="232" t="s">
        <v>47</v>
      </c>
      <c r="L272" s="232" t="s">
        <v>952</v>
      </c>
      <c r="M272" s="232" t="s">
        <v>952</v>
      </c>
      <c r="N272" s="232" t="s">
        <v>952</v>
      </c>
      <c r="O272" s="232" t="s">
        <v>952</v>
      </c>
      <c r="P272" s="232"/>
      <c r="Q272" s="234" t="s">
        <v>33</v>
      </c>
      <c r="R272" s="240"/>
    </row>
    <row r="273" s="223" customFormat="1" ht="51" customHeight="1" spans="1:18">
      <c r="A273" s="235">
        <v>352</v>
      </c>
      <c r="B273" s="236">
        <v>2023</v>
      </c>
      <c r="C273" s="232" t="s">
        <v>823</v>
      </c>
      <c r="D273" s="232"/>
      <c r="E273" s="237" t="s">
        <v>953</v>
      </c>
      <c r="F273" s="232" t="s">
        <v>28</v>
      </c>
      <c r="G273" s="232" t="s">
        <v>954</v>
      </c>
      <c r="H273" s="232">
        <f t="shared" si="9"/>
        <v>108.245151</v>
      </c>
      <c r="I273" s="238">
        <v>108.245151</v>
      </c>
      <c r="J273" s="238">
        <v>0</v>
      </c>
      <c r="K273" s="232" t="s">
        <v>23</v>
      </c>
      <c r="L273" s="232" t="s">
        <v>31</v>
      </c>
      <c r="M273" s="232" t="s">
        <v>31</v>
      </c>
      <c r="N273" s="232" t="s">
        <v>31</v>
      </c>
      <c r="O273" s="232" t="s">
        <v>31</v>
      </c>
      <c r="P273" s="232" t="s">
        <v>32</v>
      </c>
      <c r="Q273" s="234" t="s">
        <v>102</v>
      </c>
      <c r="R273" s="239"/>
    </row>
    <row r="274" s="223" customFormat="1" ht="54" spans="1:18">
      <c r="A274" s="235">
        <v>353</v>
      </c>
      <c r="B274" s="236">
        <v>2023</v>
      </c>
      <c r="C274" s="232" t="s">
        <v>823</v>
      </c>
      <c r="D274" s="232"/>
      <c r="E274" s="234" t="s">
        <v>955</v>
      </c>
      <c r="F274" s="232" t="s">
        <v>427</v>
      </c>
      <c r="G274" s="232" t="s">
        <v>956</v>
      </c>
      <c r="H274" s="232">
        <f t="shared" si="9"/>
        <v>1499.87</v>
      </c>
      <c r="I274" s="238">
        <v>1499.87</v>
      </c>
      <c r="J274" s="238">
        <v>0</v>
      </c>
      <c r="K274" s="232" t="s">
        <v>23</v>
      </c>
      <c r="L274" s="232" t="s">
        <v>957</v>
      </c>
      <c r="M274" s="232" t="s">
        <v>958</v>
      </c>
      <c r="N274" s="232" t="s">
        <v>957</v>
      </c>
      <c r="O274" s="232" t="s">
        <v>957</v>
      </c>
      <c r="P274" s="232" t="s">
        <v>145</v>
      </c>
      <c r="Q274" s="234" t="s">
        <v>38</v>
      </c>
      <c r="R274" s="239"/>
    </row>
    <row r="275" s="223" customFormat="1" ht="51" customHeight="1" spans="1:18">
      <c r="A275" s="235">
        <v>354</v>
      </c>
      <c r="B275" s="236">
        <v>2023</v>
      </c>
      <c r="C275" s="232" t="s">
        <v>823</v>
      </c>
      <c r="D275" s="232"/>
      <c r="E275" s="234" t="s">
        <v>959</v>
      </c>
      <c r="F275" s="232" t="s">
        <v>705</v>
      </c>
      <c r="G275" s="232" t="s">
        <v>960</v>
      </c>
      <c r="H275" s="232">
        <f t="shared" si="9"/>
        <v>199</v>
      </c>
      <c r="I275" s="238">
        <v>199</v>
      </c>
      <c r="J275" s="238">
        <v>0</v>
      </c>
      <c r="K275" s="232" t="s">
        <v>47</v>
      </c>
      <c r="L275" s="232" t="s">
        <v>961</v>
      </c>
      <c r="M275" s="232" t="s">
        <v>961</v>
      </c>
      <c r="N275" s="232" t="s">
        <v>961</v>
      </c>
      <c r="O275" s="232" t="s">
        <v>961</v>
      </c>
      <c r="P275" s="232"/>
      <c r="Q275" s="234" t="s">
        <v>33</v>
      </c>
      <c r="R275" s="240"/>
    </row>
    <row r="276" s="223" customFormat="1" ht="51" customHeight="1" spans="1:18">
      <c r="A276" s="235">
        <v>355</v>
      </c>
      <c r="B276" s="236">
        <v>2023</v>
      </c>
      <c r="C276" s="232" t="s">
        <v>823</v>
      </c>
      <c r="D276" s="232"/>
      <c r="E276" s="237" t="s">
        <v>962</v>
      </c>
      <c r="F276" s="232" t="s">
        <v>671</v>
      </c>
      <c r="G276" s="232" t="s">
        <v>963</v>
      </c>
      <c r="H276" s="232">
        <f t="shared" si="9"/>
        <v>169.91</v>
      </c>
      <c r="I276" s="238">
        <v>169.91</v>
      </c>
      <c r="J276" s="238">
        <v>0</v>
      </c>
      <c r="K276" s="232" t="s">
        <v>47</v>
      </c>
      <c r="L276" s="232" t="s">
        <v>673</v>
      </c>
      <c r="M276" s="232" t="s">
        <v>673</v>
      </c>
      <c r="N276" s="232" t="s">
        <v>673</v>
      </c>
      <c r="O276" s="232" t="s">
        <v>673</v>
      </c>
      <c r="P276" s="232"/>
      <c r="Q276" s="234" t="s">
        <v>33</v>
      </c>
      <c r="R276" s="240"/>
    </row>
    <row r="277" s="223" customFormat="1" ht="51" customHeight="1" spans="1:18">
      <c r="A277" s="235">
        <v>356</v>
      </c>
      <c r="B277" s="236">
        <v>2023</v>
      </c>
      <c r="C277" s="232" t="s">
        <v>823</v>
      </c>
      <c r="D277" s="232"/>
      <c r="E277" s="237" t="s">
        <v>964</v>
      </c>
      <c r="F277" s="232" t="s">
        <v>884</v>
      </c>
      <c r="G277" s="232" t="s">
        <v>965</v>
      </c>
      <c r="H277" s="232">
        <f t="shared" si="9"/>
        <v>289.88</v>
      </c>
      <c r="I277" s="238">
        <v>289.88</v>
      </c>
      <c r="J277" s="238">
        <v>0</v>
      </c>
      <c r="K277" s="232" t="s">
        <v>47</v>
      </c>
      <c r="L277" s="232" t="s">
        <v>966</v>
      </c>
      <c r="M277" s="232" t="s">
        <v>966</v>
      </c>
      <c r="N277" s="232" t="s">
        <v>966</v>
      </c>
      <c r="O277" s="232" t="s">
        <v>966</v>
      </c>
      <c r="P277" s="232"/>
      <c r="Q277" s="234" t="s">
        <v>33</v>
      </c>
      <c r="R277" s="240"/>
    </row>
    <row r="278" s="223" customFormat="1" ht="54" spans="1:18">
      <c r="A278" s="235">
        <v>357</v>
      </c>
      <c r="B278" s="236">
        <v>2023</v>
      </c>
      <c r="C278" s="232" t="s">
        <v>823</v>
      </c>
      <c r="D278" s="232"/>
      <c r="E278" s="234" t="s">
        <v>967</v>
      </c>
      <c r="F278" s="232" t="s">
        <v>147</v>
      </c>
      <c r="G278" s="232" t="s">
        <v>968</v>
      </c>
      <c r="H278" s="232">
        <f t="shared" si="9"/>
        <v>1799.53</v>
      </c>
      <c r="I278" s="238">
        <v>1799.53</v>
      </c>
      <c r="J278" s="238">
        <v>0</v>
      </c>
      <c r="K278" s="232" t="s">
        <v>23</v>
      </c>
      <c r="L278" s="232" t="s">
        <v>149</v>
      </c>
      <c r="M278" s="232" t="s">
        <v>568</v>
      </c>
      <c r="N278" s="232" t="s">
        <v>149</v>
      </c>
      <c r="O278" s="232" t="s">
        <v>149</v>
      </c>
      <c r="P278" s="232" t="s">
        <v>80</v>
      </c>
      <c r="Q278" s="234" t="s">
        <v>102</v>
      </c>
      <c r="R278" s="239" t="s">
        <v>860</v>
      </c>
    </row>
    <row r="279" s="223" customFormat="1" ht="54" spans="1:18">
      <c r="A279" s="235">
        <v>358</v>
      </c>
      <c r="B279" s="236">
        <v>2023</v>
      </c>
      <c r="C279" s="232" t="s">
        <v>823</v>
      </c>
      <c r="D279" s="232"/>
      <c r="E279" s="234" t="s">
        <v>969</v>
      </c>
      <c r="F279" s="232" t="s">
        <v>970</v>
      </c>
      <c r="G279" s="232" t="s">
        <v>971</v>
      </c>
      <c r="H279" s="232">
        <f t="shared" si="9"/>
        <v>1784.57096</v>
      </c>
      <c r="I279" s="238">
        <v>1784.57096</v>
      </c>
      <c r="J279" s="238">
        <v>0</v>
      </c>
      <c r="K279" s="232" t="s">
        <v>23</v>
      </c>
      <c r="L279" s="232" t="s">
        <v>896</v>
      </c>
      <c r="M279" s="232" t="s">
        <v>972</v>
      </c>
      <c r="N279" s="232" t="s">
        <v>896</v>
      </c>
      <c r="O279" s="232" t="s">
        <v>896</v>
      </c>
      <c r="P279" s="232" t="s">
        <v>80</v>
      </c>
      <c r="Q279" s="234" t="s">
        <v>38</v>
      </c>
      <c r="R279" s="239"/>
    </row>
    <row r="280" s="223" customFormat="1" ht="108" spans="1:18">
      <c r="A280" s="235">
        <v>359</v>
      </c>
      <c r="B280" s="236">
        <v>2023</v>
      </c>
      <c r="C280" s="232" t="s">
        <v>823</v>
      </c>
      <c r="D280" s="232"/>
      <c r="E280" s="234" t="s">
        <v>973</v>
      </c>
      <c r="F280" s="232" t="s">
        <v>974</v>
      </c>
      <c r="G280" s="232" t="s">
        <v>975</v>
      </c>
      <c r="H280" s="232">
        <f t="shared" si="9"/>
        <v>1526.381086</v>
      </c>
      <c r="I280" s="238">
        <v>1526.381086</v>
      </c>
      <c r="J280" s="238">
        <v>0</v>
      </c>
      <c r="K280" s="232" t="s">
        <v>23</v>
      </c>
      <c r="L280" s="232" t="s">
        <v>976</v>
      </c>
      <c r="M280" s="232" t="s">
        <v>977</v>
      </c>
      <c r="N280" s="232" t="s">
        <v>976</v>
      </c>
      <c r="O280" s="232" t="s">
        <v>976</v>
      </c>
      <c r="P280" s="232" t="s">
        <v>978</v>
      </c>
      <c r="Q280" s="234" t="s">
        <v>38</v>
      </c>
      <c r="R280" s="239"/>
    </row>
    <row r="281" s="223" customFormat="1" ht="51" customHeight="1" spans="1:18">
      <c r="A281" s="235">
        <v>360</v>
      </c>
      <c r="B281" s="236">
        <v>2023</v>
      </c>
      <c r="C281" s="232" t="s">
        <v>823</v>
      </c>
      <c r="D281" s="232"/>
      <c r="E281" s="234" t="s">
        <v>979</v>
      </c>
      <c r="F281" s="232" t="s">
        <v>771</v>
      </c>
      <c r="G281" s="232" t="s">
        <v>980</v>
      </c>
      <c r="H281" s="232">
        <f t="shared" si="9"/>
        <v>299.57</v>
      </c>
      <c r="I281" s="238">
        <v>299.57</v>
      </c>
      <c r="J281" s="238">
        <v>0</v>
      </c>
      <c r="K281" s="232" t="s">
        <v>23</v>
      </c>
      <c r="L281" s="232" t="s">
        <v>892</v>
      </c>
      <c r="M281" s="232" t="s">
        <v>682</v>
      </c>
      <c r="N281" s="232" t="s">
        <v>892</v>
      </c>
      <c r="O281" s="232" t="s">
        <v>892</v>
      </c>
      <c r="P281" s="232" t="s">
        <v>80</v>
      </c>
      <c r="Q281" s="234" t="s">
        <v>38</v>
      </c>
      <c r="R281" s="239"/>
    </row>
    <row r="282" s="223" customFormat="1" ht="51" customHeight="1" spans="1:18">
      <c r="A282" s="235">
        <v>363</v>
      </c>
      <c r="B282" s="236">
        <v>2023</v>
      </c>
      <c r="C282" s="232" t="s">
        <v>823</v>
      </c>
      <c r="D282" s="232"/>
      <c r="E282" s="237" t="s">
        <v>981</v>
      </c>
      <c r="F282" s="232" t="s">
        <v>156</v>
      </c>
      <c r="G282" s="232" t="s">
        <v>982</v>
      </c>
      <c r="H282" s="232">
        <f t="shared" si="9"/>
        <v>299.27</v>
      </c>
      <c r="I282" s="238">
        <v>299.27</v>
      </c>
      <c r="J282" s="238">
        <v>0</v>
      </c>
      <c r="K282" s="232" t="s">
        <v>23</v>
      </c>
      <c r="L282" s="232" t="s">
        <v>158</v>
      </c>
      <c r="M282" s="232" t="s">
        <v>983</v>
      </c>
      <c r="N282" s="232" t="s">
        <v>158</v>
      </c>
      <c r="O282" s="232" t="s">
        <v>158</v>
      </c>
      <c r="P282" s="232" t="s">
        <v>133</v>
      </c>
      <c r="Q282" s="234" t="s">
        <v>38</v>
      </c>
      <c r="R282" s="239"/>
    </row>
    <row r="283" s="223" customFormat="1" ht="51" customHeight="1" spans="1:18">
      <c r="A283" s="235">
        <v>364</v>
      </c>
      <c r="B283" s="236">
        <v>2023</v>
      </c>
      <c r="C283" s="232" t="s">
        <v>823</v>
      </c>
      <c r="D283" s="232"/>
      <c r="E283" s="234" t="s">
        <v>984</v>
      </c>
      <c r="F283" s="232" t="s">
        <v>253</v>
      </c>
      <c r="G283" s="232" t="s">
        <v>985</v>
      </c>
      <c r="H283" s="232">
        <f t="shared" si="9"/>
        <v>110</v>
      </c>
      <c r="I283" s="238">
        <v>110</v>
      </c>
      <c r="J283" s="238">
        <v>0</v>
      </c>
      <c r="K283" s="232" t="s">
        <v>47</v>
      </c>
      <c r="L283" s="232" t="s">
        <v>986</v>
      </c>
      <c r="M283" s="232" t="s">
        <v>986</v>
      </c>
      <c r="N283" s="232" t="s">
        <v>986</v>
      </c>
      <c r="O283" s="232" t="s">
        <v>986</v>
      </c>
      <c r="P283" s="232"/>
      <c r="Q283" s="234" t="s">
        <v>33</v>
      </c>
      <c r="R283" s="240"/>
    </row>
    <row r="284" s="223" customFormat="1" ht="67.5" spans="1:18">
      <c r="A284" s="244">
        <v>368</v>
      </c>
      <c r="B284" s="236">
        <v>2023</v>
      </c>
      <c r="C284" s="232" t="s">
        <v>823</v>
      </c>
      <c r="D284" s="232"/>
      <c r="E284" s="245" t="s">
        <v>987</v>
      </c>
      <c r="F284" s="232" t="s">
        <v>988</v>
      </c>
      <c r="G284" s="232" t="s">
        <v>989</v>
      </c>
      <c r="H284" s="232">
        <f t="shared" si="9"/>
        <v>194.1</v>
      </c>
      <c r="I284" s="238">
        <v>194.1</v>
      </c>
      <c r="J284" s="238">
        <v>0</v>
      </c>
      <c r="K284" s="232" t="s">
        <v>30</v>
      </c>
      <c r="L284" s="232" t="s">
        <v>990</v>
      </c>
      <c r="M284" s="232" t="s">
        <v>990</v>
      </c>
      <c r="N284" s="232" t="s">
        <v>990</v>
      </c>
      <c r="O284" s="232" t="s">
        <v>990</v>
      </c>
      <c r="P284" s="232" t="s">
        <v>25</v>
      </c>
      <c r="Q284" s="248" t="s">
        <v>33</v>
      </c>
      <c r="R284" s="240"/>
    </row>
    <row r="285" s="223" customFormat="1" ht="51" customHeight="1" spans="1:18">
      <c r="A285" s="249">
        <v>369</v>
      </c>
      <c r="B285" s="236">
        <v>2023</v>
      </c>
      <c r="C285" s="232" t="s">
        <v>823</v>
      </c>
      <c r="D285" s="232"/>
      <c r="E285" s="250" t="s">
        <v>991</v>
      </c>
      <c r="F285" s="232" t="s">
        <v>64</v>
      </c>
      <c r="G285" s="232" t="s">
        <v>992</v>
      </c>
      <c r="H285" s="232">
        <f t="shared" si="9"/>
        <v>80.79</v>
      </c>
      <c r="I285" s="238">
        <v>80.79</v>
      </c>
      <c r="J285" s="238">
        <v>0</v>
      </c>
      <c r="K285" s="232" t="s">
        <v>30</v>
      </c>
      <c r="L285" s="232" t="s">
        <v>66</v>
      </c>
      <c r="M285" s="232" t="s">
        <v>66</v>
      </c>
      <c r="N285" s="232" t="s">
        <v>66</v>
      </c>
      <c r="O285" s="232" t="s">
        <v>66</v>
      </c>
      <c r="P285" s="232" t="s">
        <v>53</v>
      </c>
      <c r="Q285" s="251" t="s">
        <v>33</v>
      </c>
      <c r="R285" s="240"/>
    </row>
    <row r="286" s="223" customFormat="1" ht="51" customHeight="1" spans="1:18">
      <c r="A286" s="235">
        <v>395</v>
      </c>
      <c r="B286" s="236">
        <v>2016</v>
      </c>
      <c r="C286" s="232" t="s">
        <v>993</v>
      </c>
      <c r="D286" s="232"/>
      <c r="E286" s="237" t="s">
        <v>994</v>
      </c>
      <c r="F286" s="232" t="s">
        <v>906</v>
      </c>
      <c r="G286" s="232" t="s">
        <v>995</v>
      </c>
      <c r="H286" s="232">
        <f t="shared" si="9"/>
        <v>91.12</v>
      </c>
      <c r="I286" s="238">
        <v>91.12</v>
      </c>
      <c r="J286" s="238">
        <v>0</v>
      </c>
      <c r="K286" s="232" t="s">
        <v>23</v>
      </c>
      <c r="L286" s="232" t="s">
        <v>613</v>
      </c>
      <c r="M286" s="232" t="s">
        <v>613</v>
      </c>
      <c r="N286" s="232" t="s">
        <v>613</v>
      </c>
      <c r="O286" s="232" t="s">
        <v>613</v>
      </c>
      <c r="P286" s="232" t="s">
        <v>25</v>
      </c>
      <c r="Q286" s="234" t="s">
        <v>38</v>
      </c>
      <c r="R286" s="239"/>
    </row>
    <row r="287" s="223" customFormat="1" ht="51" customHeight="1" spans="1:18">
      <c r="A287" s="235">
        <v>396</v>
      </c>
      <c r="B287" s="236">
        <v>2016</v>
      </c>
      <c r="C287" s="232" t="s">
        <v>993</v>
      </c>
      <c r="D287" s="232"/>
      <c r="E287" s="237" t="s">
        <v>996</v>
      </c>
      <c r="F287" s="232" t="s">
        <v>997</v>
      </c>
      <c r="G287" s="232" t="s">
        <v>998</v>
      </c>
      <c r="H287" s="232">
        <f t="shared" si="9"/>
        <v>80.08</v>
      </c>
      <c r="I287" s="238">
        <v>80.08</v>
      </c>
      <c r="J287" s="238">
        <v>0</v>
      </c>
      <c r="K287" s="232" t="s">
        <v>23</v>
      </c>
      <c r="L287" s="232" t="s">
        <v>999</v>
      </c>
      <c r="M287" s="232" t="s">
        <v>1000</v>
      </c>
      <c r="N287" s="232" t="s">
        <v>999</v>
      </c>
      <c r="O287" s="232" t="s">
        <v>999</v>
      </c>
      <c r="P287" s="232" t="s">
        <v>25</v>
      </c>
      <c r="Q287" s="234" t="s">
        <v>38</v>
      </c>
      <c r="R287" s="239"/>
    </row>
    <row r="288" s="223" customFormat="1" ht="51" customHeight="1" spans="1:18">
      <c r="A288" s="235">
        <v>397</v>
      </c>
      <c r="B288" s="236">
        <v>2016</v>
      </c>
      <c r="C288" s="232" t="s">
        <v>993</v>
      </c>
      <c r="D288" s="232"/>
      <c r="E288" s="234" t="s">
        <v>1001</v>
      </c>
      <c r="F288" s="232" t="s">
        <v>562</v>
      </c>
      <c r="G288" s="232" t="s">
        <v>1002</v>
      </c>
      <c r="H288" s="232">
        <f t="shared" si="9"/>
        <v>185.26</v>
      </c>
      <c r="I288" s="238">
        <v>185.26</v>
      </c>
      <c r="J288" s="238">
        <v>0</v>
      </c>
      <c r="K288" s="232" t="s">
        <v>23</v>
      </c>
      <c r="L288" s="232" t="s">
        <v>1003</v>
      </c>
      <c r="M288" s="232" t="s">
        <v>564</v>
      </c>
      <c r="N288" s="232" t="s">
        <v>1003</v>
      </c>
      <c r="O288" s="232" t="s">
        <v>1003</v>
      </c>
      <c r="P288" s="232" t="s">
        <v>32</v>
      </c>
      <c r="Q288" s="234" t="s">
        <v>102</v>
      </c>
      <c r="R288" s="239" t="s">
        <v>1004</v>
      </c>
    </row>
    <row r="289" s="223" customFormat="1" ht="51" customHeight="1" spans="1:19">
      <c r="A289" s="235">
        <v>398</v>
      </c>
      <c r="B289" s="236">
        <v>2016</v>
      </c>
      <c r="C289" s="232" t="s">
        <v>993</v>
      </c>
      <c r="D289" s="232"/>
      <c r="E289" s="234" t="s">
        <v>1005</v>
      </c>
      <c r="F289" s="232" t="s">
        <v>1006</v>
      </c>
      <c r="G289" s="232" t="s">
        <v>1007</v>
      </c>
      <c r="H289" s="232">
        <f t="shared" si="9"/>
        <v>342.69</v>
      </c>
      <c r="I289" s="238">
        <v>342.69</v>
      </c>
      <c r="J289" s="238">
        <v>0</v>
      </c>
      <c r="K289" s="232" t="s">
        <v>23</v>
      </c>
      <c r="L289" s="232" t="s">
        <v>896</v>
      </c>
      <c r="M289" s="232" t="s">
        <v>1008</v>
      </c>
      <c r="N289" s="232" t="s">
        <v>896</v>
      </c>
      <c r="O289" s="232" t="s">
        <v>896</v>
      </c>
      <c r="P289" s="232" t="s">
        <v>80</v>
      </c>
      <c r="Q289" s="234" t="s">
        <v>38</v>
      </c>
      <c r="R289" s="239"/>
    </row>
    <row r="290" s="223" customFormat="1" ht="51" customHeight="1" spans="1:19">
      <c r="A290" s="235">
        <v>399</v>
      </c>
      <c r="B290" s="236">
        <v>2016</v>
      </c>
      <c r="C290" s="232" t="s">
        <v>993</v>
      </c>
      <c r="D290" s="232"/>
      <c r="E290" s="234" t="s">
        <v>1009</v>
      </c>
      <c r="F290" s="232" t="s">
        <v>1010</v>
      </c>
      <c r="G290" s="232" t="s">
        <v>1011</v>
      </c>
      <c r="H290" s="232">
        <f t="shared" si="9"/>
        <v>700</v>
      </c>
      <c r="I290" s="238">
        <v>700</v>
      </c>
      <c r="J290" s="238">
        <v>0</v>
      </c>
      <c r="K290" s="232" t="s">
        <v>23</v>
      </c>
      <c r="L290" s="232" t="s">
        <v>1012</v>
      </c>
      <c r="M290" s="232" t="s">
        <v>1013</v>
      </c>
      <c r="N290" s="232" t="s">
        <v>1012</v>
      </c>
      <c r="O290" s="232" t="s">
        <v>1012</v>
      </c>
      <c r="P290" s="232" t="s">
        <v>126</v>
      </c>
      <c r="Q290" s="234" t="s">
        <v>38</v>
      </c>
      <c r="R290" s="239" t="s">
        <v>1014</v>
      </c>
    </row>
    <row r="291" s="223" customFormat="1" ht="51" customHeight="1" spans="1:19">
      <c r="A291" s="235">
        <v>400</v>
      </c>
      <c r="B291" s="236">
        <v>2016</v>
      </c>
      <c r="C291" s="232" t="s">
        <v>993</v>
      </c>
      <c r="D291" s="232"/>
      <c r="E291" s="234" t="s">
        <v>1015</v>
      </c>
      <c r="F291" s="232" t="s">
        <v>1016</v>
      </c>
      <c r="G291" s="232" t="s">
        <v>1017</v>
      </c>
      <c r="H291" s="232">
        <f t="shared" si="9"/>
        <v>241.99</v>
      </c>
      <c r="I291" s="238">
        <v>241.99</v>
      </c>
      <c r="J291" s="238">
        <v>0</v>
      </c>
      <c r="K291" s="232" t="s">
        <v>23</v>
      </c>
      <c r="L291" s="232" t="s">
        <v>1018</v>
      </c>
      <c r="M291" s="232" t="s">
        <v>1019</v>
      </c>
      <c r="N291" s="232" t="s">
        <v>1018</v>
      </c>
      <c r="O291" s="232" t="s">
        <v>1018</v>
      </c>
      <c r="P291" s="232" t="s">
        <v>53</v>
      </c>
      <c r="Q291" s="234" t="s">
        <v>38</v>
      </c>
      <c r="R291" s="239" t="s">
        <v>1014</v>
      </c>
    </row>
    <row r="292" s="223" customFormat="1" ht="51" customHeight="1" spans="1:19">
      <c r="A292" s="235">
        <v>401</v>
      </c>
      <c r="B292" s="236">
        <v>2016</v>
      </c>
      <c r="C292" s="232" t="s">
        <v>993</v>
      </c>
      <c r="D292" s="232"/>
      <c r="E292" s="234" t="s">
        <v>1020</v>
      </c>
      <c r="F292" s="232" t="s">
        <v>785</v>
      </c>
      <c r="G292" s="232" t="s">
        <v>1021</v>
      </c>
      <c r="H292" s="232">
        <f t="shared" si="9"/>
        <v>197.54</v>
      </c>
      <c r="I292" s="238">
        <v>197.54</v>
      </c>
      <c r="J292" s="238">
        <v>0</v>
      </c>
      <c r="K292" s="232" t="s">
        <v>23</v>
      </c>
      <c r="L292" s="232" t="s">
        <v>787</v>
      </c>
      <c r="M292" s="232" t="s">
        <v>1022</v>
      </c>
      <c r="N292" s="232" t="s">
        <v>787</v>
      </c>
      <c r="O292" s="232" t="s">
        <v>787</v>
      </c>
      <c r="P292" s="232" t="s">
        <v>53</v>
      </c>
      <c r="Q292" s="234" t="s">
        <v>38</v>
      </c>
      <c r="R292" s="239"/>
    </row>
    <row r="293" s="223" customFormat="1" ht="51" customHeight="1" spans="1:19">
      <c r="A293" s="235">
        <v>402</v>
      </c>
      <c r="B293" s="236">
        <v>2016</v>
      </c>
      <c r="C293" s="232" t="s">
        <v>993</v>
      </c>
      <c r="D293" s="232"/>
      <c r="E293" s="234" t="s">
        <v>1023</v>
      </c>
      <c r="F293" s="232" t="s">
        <v>929</v>
      </c>
      <c r="G293" s="232" t="s">
        <v>1024</v>
      </c>
      <c r="H293" s="232">
        <f t="shared" si="9"/>
        <v>394</v>
      </c>
      <c r="I293" s="238">
        <v>394</v>
      </c>
      <c r="J293" s="238">
        <v>0</v>
      </c>
      <c r="K293" s="232" t="s">
        <v>23</v>
      </c>
      <c r="L293" s="232" t="s">
        <v>500</v>
      </c>
      <c r="M293" s="232" t="s">
        <v>500</v>
      </c>
      <c r="N293" s="232" t="s">
        <v>500</v>
      </c>
      <c r="O293" s="232" t="s">
        <v>500</v>
      </c>
      <c r="P293" s="232" t="s">
        <v>501</v>
      </c>
      <c r="Q293" s="234" t="s">
        <v>38</v>
      </c>
      <c r="R293" s="239"/>
    </row>
    <row r="294" s="223" customFormat="1" ht="54" spans="1:19">
      <c r="A294" s="235">
        <v>403</v>
      </c>
      <c r="B294" s="236">
        <v>2016</v>
      </c>
      <c r="C294" s="232" t="s">
        <v>993</v>
      </c>
      <c r="D294" s="232"/>
      <c r="E294" s="234" t="s">
        <v>1025</v>
      </c>
      <c r="F294" s="232" t="s">
        <v>929</v>
      </c>
      <c r="G294" s="232" t="s">
        <v>1026</v>
      </c>
      <c r="H294" s="232">
        <f t="shared" si="9"/>
        <v>6964.862217</v>
      </c>
      <c r="I294" s="238">
        <v>5774.92</v>
      </c>
      <c r="J294" s="238">
        <v>1189.942217</v>
      </c>
      <c r="K294" s="232" t="s">
        <v>23</v>
      </c>
      <c r="L294" s="232" t="s">
        <v>500</v>
      </c>
      <c r="M294" s="232" t="s">
        <v>500</v>
      </c>
      <c r="N294" s="232" t="s">
        <v>500</v>
      </c>
      <c r="O294" s="232" t="s">
        <v>500</v>
      </c>
      <c r="P294" s="232" t="s">
        <v>501</v>
      </c>
      <c r="Q294" s="234" t="s">
        <v>38</v>
      </c>
      <c r="R294" s="239"/>
    </row>
    <row r="295" s="223" customFormat="1" ht="51" customHeight="1" spans="1:19">
      <c r="A295" s="235">
        <v>405</v>
      </c>
      <c r="B295" s="236">
        <v>2014</v>
      </c>
      <c r="C295" s="232" t="s">
        <v>19</v>
      </c>
      <c r="D295" s="232"/>
      <c r="E295" s="234" t="s">
        <v>1027</v>
      </c>
      <c r="F295" s="232" t="s">
        <v>531</v>
      </c>
      <c r="G295" s="232" t="s">
        <v>1028</v>
      </c>
      <c r="H295" s="232">
        <f t="shared" si="9"/>
        <v>44</v>
      </c>
      <c r="I295" s="238">
        <v>44</v>
      </c>
      <c r="J295" s="238">
        <v>0</v>
      </c>
      <c r="K295" s="232" t="s">
        <v>30</v>
      </c>
      <c r="L295" s="232" t="s">
        <v>1029</v>
      </c>
      <c r="M295" s="232" t="s">
        <v>1029</v>
      </c>
      <c r="N295" s="232" t="s">
        <v>1029</v>
      </c>
      <c r="O295" s="232" t="s">
        <v>1029</v>
      </c>
      <c r="P295" s="232" t="s">
        <v>133</v>
      </c>
      <c r="Q295" s="234" t="s">
        <v>33</v>
      </c>
      <c r="R295" s="240"/>
    </row>
    <row r="296" s="223" customFormat="1" ht="51" customHeight="1" spans="1:19">
      <c r="A296" s="235">
        <v>406</v>
      </c>
      <c r="B296" s="236">
        <v>2014</v>
      </c>
      <c r="C296" s="232" t="s">
        <v>19</v>
      </c>
      <c r="D296" s="232"/>
      <c r="E296" s="234" t="s">
        <v>1030</v>
      </c>
      <c r="F296" s="232" t="s">
        <v>229</v>
      </c>
      <c r="G296" s="232" t="s">
        <v>1031</v>
      </c>
      <c r="H296" s="232">
        <f t="shared" si="9"/>
        <v>183</v>
      </c>
      <c r="I296" s="238">
        <v>183</v>
      </c>
      <c r="J296" s="238">
        <v>0</v>
      </c>
      <c r="K296" s="232" t="s">
        <v>30</v>
      </c>
      <c r="L296" s="232" t="s">
        <v>231</v>
      </c>
      <c r="M296" s="232" t="s">
        <v>231</v>
      </c>
      <c r="N296" s="232" t="s">
        <v>231</v>
      </c>
      <c r="O296" s="232" t="s">
        <v>231</v>
      </c>
      <c r="P296" s="232" t="s">
        <v>80</v>
      </c>
      <c r="Q296" s="234" t="s">
        <v>33</v>
      </c>
      <c r="R296" s="240"/>
    </row>
    <row r="297" s="223" customFormat="1" ht="135" spans="1:19">
      <c r="A297" s="235">
        <v>412</v>
      </c>
      <c r="B297" s="236">
        <v>2016</v>
      </c>
      <c r="C297" s="232" t="s">
        <v>300</v>
      </c>
      <c r="D297" s="232"/>
      <c r="E297" s="237" t="s">
        <v>1032</v>
      </c>
      <c r="F297" s="232" t="s">
        <v>1033</v>
      </c>
      <c r="G297" s="232" t="s">
        <v>1034</v>
      </c>
      <c r="H297" s="232">
        <f t="shared" si="9"/>
        <v>238</v>
      </c>
      <c r="I297" s="238">
        <v>238</v>
      </c>
      <c r="J297" s="238">
        <v>0</v>
      </c>
      <c r="K297" s="232" t="s">
        <v>30</v>
      </c>
      <c r="L297" s="232" t="s">
        <v>1035</v>
      </c>
      <c r="M297" s="232" t="s">
        <v>1035</v>
      </c>
      <c r="N297" s="232" t="s">
        <v>1035</v>
      </c>
      <c r="O297" s="232" t="s">
        <v>1035</v>
      </c>
      <c r="P297" s="232" t="s">
        <v>1036</v>
      </c>
      <c r="Q297" s="234" t="s">
        <v>33</v>
      </c>
      <c r="R297" s="240"/>
    </row>
    <row r="298" s="223" customFormat="1" ht="51" customHeight="1" spans="1:19">
      <c r="A298" s="244">
        <v>413</v>
      </c>
      <c r="B298" s="236">
        <v>2016</v>
      </c>
      <c r="C298" s="232" t="s">
        <v>300</v>
      </c>
      <c r="D298" s="232"/>
      <c r="E298" s="245" t="s">
        <v>1037</v>
      </c>
      <c r="F298" s="232" t="s">
        <v>198</v>
      </c>
      <c r="G298" s="232"/>
      <c r="H298" s="232">
        <f t="shared" si="9"/>
        <v>20</v>
      </c>
      <c r="I298" s="238">
        <v>20</v>
      </c>
      <c r="J298" s="238">
        <v>0</v>
      </c>
      <c r="K298" s="232" t="s">
        <v>47</v>
      </c>
      <c r="L298" s="235"/>
      <c r="M298" s="235"/>
      <c r="N298" s="235"/>
      <c r="O298" s="235"/>
      <c r="P298" s="232" t="s">
        <v>53</v>
      </c>
      <c r="Q298" s="234" t="s">
        <v>33</v>
      </c>
      <c r="R298" s="240" t="s">
        <v>691</v>
      </c>
    </row>
    <row r="299" s="223" customFormat="1" ht="51" customHeight="1" spans="1:19">
      <c r="A299" s="249">
        <v>422</v>
      </c>
      <c r="B299" s="236">
        <v>2017</v>
      </c>
      <c r="C299" s="232" t="s">
        <v>300</v>
      </c>
      <c r="D299" s="232"/>
      <c r="E299" s="237" t="s">
        <v>1038</v>
      </c>
      <c r="F299" s="232" t="s">
        <v>156</v>
      </c>
      <c r="G299" s="232" t="s">
        <v>1039</v>
      </c>
      <c r="H299" s="232">
        <f t="shared" si="9"/>
        <v>30</v>
      </c>
      <c r="I299" s="238">
        <v>30</v>
      </c>
      <c r="J299" s="238">
        <v>0</v>
      </c>
      <c r="K299" s="232" t="s">
        <v>23</v>
      </c>
      <c r="L299" s="232" t="s">
        <v>158</v>
      </c>
      <c r="M299" s="232" t="s">
        <v>158</v>
      </c>
      <c r="N299" s="232" t="s">
        <v>158</v>
      </c>
      <c r="O299" s="232" t="s">
        <v>158</v>
      </c>
      <c r="P299" s="232" t="s">
        <v>133</v>
      </c>
      <c r="Q299" s="234" t="s">
        <v>38</v>
      </c>
      <c r="R299" s="239"/>
    </row>
    <row r="300" s="223" customFormat="1" ht="51" customHeight="1" spans="1:19">
      <c r="A300" s="235">
        <v>424</v>
      </c>
      <c r="B300" s="236">
        <v>2017</v>
      </c>
      <c r="C300" s="232" t="s">
        <v>300</v>
      </c>
      <c r="D300" s="232"/>
      <c r="E300" s="237" t="s">
        <v>1040</v>
      </c>
      <c r="F300" s="232" t="s">
        <v>771</v>
      </c>
      <c r="G300" s="232" t="s">
        <v>1041</v>
      </c>
      <c r="H300" s="232">
        <f t="shared" si="9"/>
        <v>500</v>
      </c>
      <c r="I300" s="238">
        <v>500</v>
      </c>
      <c r="J300" s="238">
        <v>0</v>
      </c>
      <c r="K300" s="232" t="s">
        <v>30</v>
      </c>
      <c r="L300" s="232" t="s">
        <v>892</v>
      </c>
      <c r="M300" s="232" t="s">
        <v>892</v>
      </c>
      <c r="N300" s="232" t="s">
        <v>892</v>
      </c>
      <c r="O300" s="232" t="s">
        <v>892</v>
      </c>
      <c r="P300" s="232" t="s">
        <v>80</v>
      </c>
      <c r="Q300" s="234" t="s">
        <v>33</v>
      </c>
      <c r="R300" s="240"/>
    </row>
    <row r="301" s="223" customFormat="1" ht="51" customHeight="1" spans="1:19">
      <c r="A301" s="249">
        <v>430</v>
      </c>
      <c r="B301" s="236">
        <v>2018</v>
      </c>
      <c r="C301" s="232" t="s">
        <v>300</v>
      </c>
      <c r="D301" s="232"/>
      <c r="E301" s="237" t="s">
        <v>1042</v>
      </c>
      <c r="F301" s="232" t="s">
        <v>202</v>
      </c>
      <c r="G301" s="232" t="s">
        <v>1043</v>
      </c>
      <c r="H301" s="232">
        <f t="shared" si="9"/>
        <v>8.76</v>
      </c>
      <c r="I301" s="238">
        <v>8.76</v>
      </c>
      <c r="J301" s="238">
        <v>0</v>
      </c>
      <c r="K301" s="232" t="s">
        <v>30</v>
      </c>
      <c r="L301" s="232" t="s">
        <v>204</v>
      </c>
      <c r="M301" s="232" t="s">
        <v>204</v>
      </c>
      <c r="N301" s="232" t="s">
        <v>204</v>
      </c>
      <c r="O301" s="232" t="s">
        <v>204</v>
      </c>
      <c r="P301" s="232" t="s">
        <v>126</v>
      </c>
      <c r="Q301" s="234" t="s">
        <v>33</v>
      </c>
      <c r="R301" s="240"/>
    </row>
    <row r="302" s="223" customFormat="1" ht="67.5" spans="1:19">
      <c r="A302" s="235">
        <v>431</v>
      </c>
      <c r="B302" s="236">
        <v>2018</v>
      </c>
      <c r="C302" s="232" t="s">
        <v>300</v>
      </c>
      <c r="D302" s="232"/>
      <c r="E302" s="237" t="s">
        <v>1044</v>
      </c>
      <c r="F302" s="232" t="s">
        <v>491</v>
      </c>
      <c r="G302" s="232" t="s">
        <v>1045</v>
      </c>
      <c r="H302" s="232">
        <f t="shared" si="9"/>
        <v>30</v>
      </c>
      <c r="I302" s="238">
        <v>30</v>
      </c>
      <c r="J302" s="238">
        <v>0</v>
      </c>
      <c r="K302" s="232" t="s">
        <v>30</v>
      </c>
      <c r="L302" s="232" t="s">
        <v>1046</v>
      </c>
      <c r="M302" s="232" t="s">
        <v>1046</v>
      </c>
      <c r="N302" s="232" t="s">
        <v>1046</v>
      </c>
      <c r="O302" s="232" t="s">
        <v>1046</v>
      </c>
      <c r="P302" s="232" t="s">
        <v>126</v>
      </c>
      <c r="Q302" s="234" t="s">
        <v>33</v>
      </c>
      <c r="R302" s="240"/>
    </row>
    <row r="303" s="223" customFormat="1" ht="51" customHeight="1" spans="1:19">
      <c r="A303" s="235">
        <v>437</v>
      </c>
      <c r="B303" s="236">
        <v>2020</v>
      </c>
      <c r="C303" s="232" t="s">
        <v>300</v>
      </c>
      <c r="D303" s="232"/>
      <c r="E303" s="234" t="s">
        <v>1047</v>
      </c>
      <c r="F303" s="232" t="s">
        <v>785</v>
      </c>
      <c r="G303" s="232" t="s">
        <v>1048</v>
      </c>
      <c r="H303" s="232">
        <v>57.62</v>
      </c>
      <c r="I303" s="238">
        <v>57.62</v>
      </c>
      <c r="J303" s="238">
        <v>0</v>
      </c>
      <c r="K303" s="232" t="s">
        <v>23</v>
      </c>
      <c r="L303" s="232" t="s">
        <v>787</v>
      </c>
      <c r="M303" s="232" t="s">
        <v>787</v>
      </c>
      <c r="N303" s="232" t="s">
        <v>787</v>
      </c>
      <c r="O303" s="232" t="s">
        <v>787</v>
      </c>
      <c r="P303" s="232" t="s">
        <v>53</v>
      </c>
      <c r="Q303" s="234" t="s">
        <v>127</v>
      </c>
      <c r="R303" s="239" t="s">
        <v>1049</v>
      </c>
      <c r="S303" s="223" t="s">
        <v>128</v>
      </c>
    </row>
    <row r="304" s="223" customFormat="1" ht="51" customHeight="1" spans="1:19">
      <c r="A304" s="235">
        <v>444</v>
      </c>
      <c r="B304" s="236">
        <v>2022</v>
      </c>
      <c r="C304" s="232" t="s">
        <v>823</v>
      </c>
      <c r="D304" s="232"/>
      <c r="E304" s="234" t="s">
        <v>1050</v>
      </c>
      <c r="F304" s="232" t="s">
        <v>667</v>
      </c>
      <c r="G304" s="232" t="s">
        <v>1051</v>
      </c>
      <c r="H304" s="232">
        <f t="shared" si="9"/>
        <v>50</v>
      </c>
      <c r="I304" s="238">
        <v>50</v>
      </c>
      <c r="J304" s="238">
        <v>0</v>
      </c>
      <c r="K304" s="232" t="s">
        <v>23</v>
      </c>
      <c r="L304" s="232" t="s">
        <v>669</v>
      </c>
      <c r="M304" s="232" t="s">
        <v>669</v>
      </c>
      <c r="N304" s="232" t="s">
        <v>669</v>
      </c>
      <c r="O304" s="232" t="s">
        <v>669</v>
      </c>
      <c r="P304" s="232" t="s">
        <v>53</v>
      </c>
      <c r="Q304" s="234" t="s">
        <v>38</v>
      </c>
      <c r="R304" s="239"/>
    </row>
    <row r="305" s="223" customFormat="1" ht="51" customHeight="1" spans="1:18">
      <c r="A305" s="235">
        <v>452</v>
      </c>
      <c r="B305" s="236">
        <v>2023</v>
      </c>
      <c r="C305" s="232" t="s">
        <v>823</v>
      </c>
      <c r="D305" s="232"/>
      <c r="E305" s="234" t="s">
        <v>1052</v>
      </c>
      <c r="F305" s="232" t="s">
        <v>1053</v>
      </c>
      <c r="G305" s="232" t="s">
        <v>1054</v>
      </c>
      <c r="H305" s="232">
        <f t="shared" si="9"/>
        <v>429.52</v>
      </c>
      <c r="I305" s="238">
        <v>429.52</v>
      </c>
      <c r="J305" s="238">
        <v>0</v>
      </c>
      <c r="K305" s="232" t="s">
        <v>30</v>
      </c>
      <c r="L305" s="232" t="s">
        <v>896</v>
      </c>
      <c r="M305" s="232" t="s">
        <v>896</v>
      </c>
      <c r="N305" s="232" t="s">
        <v>896</v>
      </c>
      <c r="O305" s="232" t="s">
        <v>896</v>
      </c>
      <c r="P305" s="232" t="s">
        <v>80</v>
      </c>
      <c r="Q305" s="234"/>
      <c r="R305" s="240"/>
    </row>
    <row r="306" s="223" customFormat="1" ht="51" customHeight="1" spans="1:18">
      <c r="A306" s="243">
        <v>458</v>
      </c>
      <c r="B306" s="236">
        <v>2020</v>
      </c>
      <c r="C306" s="232" t="s">
        <v>993</v>
      </c>
      <c r="D306" s="232"/>
      <c r="E306" s="234" t="s">
        <v>1055</v>
      </c>
      <c r="F306" s="232" t="s">
        <v>728</v>
      </c>
      <c r="G306" s="232" t="s">
        <v>1056</v>
      </c>
      <c r="H306" s="232">
        <v>94.1768</v>
      </c>
      <c r="I306" s="238">
        <v>94.1768</v>
      </c>
      <c r="J306" s="238">
        <v>0</v>
      </c>
      <c r="K306" s="232" t="s">
        <v>30</v>
      </c>
      <c r="L306" s="232" t="s">
        <v>863</v>
      </c>
      <c r="M306" s="232" t="s">
        <v>863</v>
      </c>
      <c r="N306" s="232" t="s">
        <v>863</v>
      </c>
      <c r="O306" s="232" t="s">
        <v>133</v>
      </c>
      <c r="P306" s="232" t="s">
        <v>863</v>
      </c>
      <c r="Q306" s="234"/>
      <c r="R306" s="240"/>
    </row>
    <row r="307" s="223" customFormat="1" ht="51" customHeight="1" spans="1:18">
      <c r="A307" s="235">
        <v>462</v>
      </c>
      <c r="B307" s="236">
        <v>2021</v>
      </c>
      <c r="C307" s="232" t="s">
        <v>232</v>
      </c>
      <c r="D307" s="232"/>
      <c r="E307" s="237" t="s">
        <v>1057</v>
      </c>
      <c r="F307" s="232" t="s">
        <v>40</v>
      </c>
      <c r="G307" s="232" t="s">
        <v>1058</v>
      </c>
      <c r="H307" s="232">
        <f t="shared" ref="H307:H312" si="10">I307+J307</f>
        <v>400</v>
      </c>
      <c r="I307" s="238">
        <v>400</v>
      </c>
      <c r="J307" s="238">
        <v>0</v>
      </c>
      <c r="K307" s="232" t="s">
        <v>30</v>
      </c>
      <c r="L307" s="232" t="s">
        <v>1059</v>
      </c>
      <c r="M307" s="232" t="s">
        <v>1059</v>
      </c>
      <c r="N307" s="232" t="s">
        <v>1059</v>
      </c>
      <c r="O307" s="232" t="s">
        <v>1059</v>
      </c>
      <c r="P307" s="232" t="s">
        <v>32</v>
      </c>
      <c r="Q307" s="234" t="s">
        <v>33</v>
      </c>
      <c r="R307" s="240"/>
    </row>
    <row r="308" s="223" customFormat="1" ht="81" spans="1:18">
      <c r="A308" s="235">
        <v>463</v>
      </c>
      <c r="B308" s="236">
        <v>2021</v>
      </c>
      <c r="C308" s="232" t="s">
        <v>232</v>
      </c>
      <c r="D308" s="232"/>
      <c r="E308" s="237" t="s">
        <v>1060</v>
      </c>
      <c r="F308" s="232" t="s">
        <v>1061</v>
      </c>
      <c r="G308" s="232" t="s">
        <v>1062</v>
      </c>
      <c r="H308" s="232">
        <f t="shared" si="10"/>
        <v>900</v>
      </c>
      <c r="I308" s="238">
        <v>900</v>
      </c>
      <c r="J308" s="238">
        <v>0</v>
      </c>
      <c r="K308" s="232" t="s">
        <v>30</v>
      </c>
      <c r="L308" s="232" t="s">
        <v>1059</v>
      </c>
      <c r="M308" s="232" t="s">
        <v>1059</v>
      </c>
      <c r="N308" s="232" t="s">
        <v>1059</v>
      </c>
      <c r="O308" s="232" t="s">
        <v>1059</v>
      </c>
      <c r="P308" s="232" t="s">
        <v>145</v>
      </c>
      <c r="Q308" s="234" t="s">
        <v>33</v>
      </c>
      <c r="R308" s="240"/>
    </row>
    <row r="309" s="223" customFormat="1" ht="51" customHeight="1" spans="1:18">
      <c r="A309" s="235">
        <v>464</v>
      </c>
      <c r="B309" s="236">
        <v>2022</v>
      </c>
      <c r="C309" s="232" t="s">
        <v>232</v>
      </c>
      <c r="D309" s="232"/>
      <c r="E309" s="237" t="s">
        <v>1063</v>
      </c>
      <c r="F309" s="232" t="s">
        <v>371</v>
      </c>
      <c r="G309" s="247" t="s">
        <v>1064</v>
      </c>
      <c r="H309" s="232">
        <f t="shared" si="10"/>
        <v>2209.17</v>
      </c>
      <c r="I309" s="238">
        <v>2209.17</v>
      </c>
      <c r="J309" s="238">
        <v>0</v>
      </c>
      <c r="K309" s="232" t="s">
        <v>30</v>
      </c>
      <c r="L309" s="232" t="s">
        <v>500</v>
      </c>
      <c r="M309" s="232" t="s">
        <v>500</v>
      </c>
      <c r="N309" s="232" t="s">
        <v>500</v>
      </c>
      <c r="O309" s="232" t="s">
        <v>500</v>
      </c>
      <c r="P309" s="232" t="s">
        <v>501</v>
      </c>
      <c r="Q309" s="234" t="s">
        <v>33</v>
      </c>
      <c r="R309" s="240" t="s">
        <v>502</v>
      </c>
    </row>
    <row r="310" s="223" customFormat="1" ht="40.5" spans="1:18">
      <c r="A310" s="235">
        <v>467</v>
      </c>
      <c r="B310" s="252">
        <v>2022</v>
      </c>
      <c r="C310" s="232" t="s">
        <v>823</v>
      </c>
      <c r="D310" s="232"/>
      <c r="E310" s="234" t="s">
        <v>1065</v>
      </c>
      <c r="F310" s="234" t="s">
        <v>108</v>
      </c>
      <c r="G310" s="237" t="s">
        <v>1066</v>
      </c>
      <c r="H310" s="232">
        <f t="shared" si="10"/>
        <v>720.8</v>
      </c>
      <c r="I310" s="253">
        <v>720.8</v>
      </c>
      <c r="J310" s="253">
        <v>0</v>
      </c>
      <c r="K310" s="235" t="s">
        <v>23</v>
      </c>
      <c r="L310" s="232" t="s">
        <v>217</v>
      </c>
      <c r="M310" s="232" t="s">
        <v>217</v>
      </c>
      <c r="N310" s="232" t="s">
        <v>217</v>
      </c>
      <c r="O310" s="232" t="s">
        <v>217</v>
      </c>
      <c r="P310" s="232" t="s">
        <v>53</v>
      </c>
      <c r="Q310" s="234" t="s">
        <v>38</v>
      </c>
      <c r="R310" s="239"/>
    </row>
    <row r="311" s="223" customFormat="1" ht="40.5" spans="1:18">
      <c r="A311" s="244">
        <v>468</v>
      </c>
      <c r="B311" s="252">
        <v>2021</v>
      </c>
      <c r="C311" s="232" t="s">
        <v>823</v>
      </c>
      <c r="D311" s="232"/>
      <c r="E311" s="245" t="s">
        <v>1067</v>
      </c>
      <c r="F311" s="234" t="s">
        <v>662</v>
      </c>
      <c r="G311" s="237" t="s">
        <v>1068</v>
      </c>
      <c r="H311" s="232">
        <f t="shared" si="10"/>
        <v>118.75</v>
      </c>
      <c r="I311" s="254">
        <v>118.75</v>
      </c>
      <c r="J311" s="254">
        <v>0</v>
      </c>
      <c r="K311" s="235" t="s">
        <v>30</v>
      </c>
      <c r="L311" s="232" t="s">
        <v>664</v>
      </c>
      <c r="M311" s="232" t="s">
        <v>664</v>
      </c>
      <c r="N311" s="232" t="s">
        <v>664</v>
      </c>
      <c r="O311" s="232" t="s">
        <v>664</v>
      </c>
      <c r="P311" s="232" t="s">
        <v>32</v>
      </c>
      <c r="Q311" s="234" t="s">
        <v>33</v>
      </c>
      <c r="R311" s="240"/>
    </row>
    <row r="312" s="223" customFormat="1" ht="40.5" spans="1:18">
      <c r="A312" s="244">
        <v>469</v>
      </c>
      <c r="B312" s="252">
        <v>2022</v>
      </c>
      <c r="C312" s="232" t="s">
        <v>823</v>
      </c>
      <c r="D312" s="232"/>
      <c r="E312" s="245" t="s">
        <v>1069</v>
      </c>
      <c r="F312" s="234" t="s">
        <v>705</v>
      </c>
      <c r="G312" s="237" t="s">
        <v>1070</v>
      </c>
      <c r="H312" s="232">
        <f t="shared" si="10"/>
        <v>31.36</v>
      </c>
      <c r="I312" s="254">
        <v>31.36</v>
      </c>
      <c r="J312" s="254">
        <v>0</v>
      </c>
      <c r="K312" s="235" t="s">
        <v>30</v>
      </c>
      <c r="L312" s="232" t="s">
        <v>1071</v>
      </c>
      <c r="M312" s="234" t="s">
        <v>37</v>
      </c>
      <c r="N312" s="232" t="s">
        <v>1071</v>
      </c>
      <c r="O312" s="232" t="s">
        <v>1071</v>
      </c>
      <c r="P312" s="232" t="s">
        <v>80</v>
      </c>
      <c r="Q312" s="234" t="s">
        <v>33</v>
      </c>
      <c r="R312" s="240"/>
    </row>
    <row r="313" s="223" customFormat="1" ht="27" spans="1:18">
      <c r="A313" s="244">
        <v>483</v>
      </c>
      <c r="B313" s="255">
        <v>2013</v>
      </c>
      <c r="C313" s="256" t="s">
        <v>19</v>
      </c>
      <c r="D313" s="232"/>
      <c r="E313" s="257" t="s">
        <v>1072</v>
      </c>
      <c r="F313" s="234" t="s">
        <v>28</v>
      </c>
      <c r="G313" s="237" t="s">
        <v>1073</v>
      </c>
      <c r="H313" s="232">
        <f t="shared" ref="H313:H349" si="11">I313+J313</f>
        <v>40</v>
      </c>
      <c r="I313" s="254">
        <v>40</v>
      </c>
      <c r="J313" s="254">
        <v>0</v>
      </c>
      <c r="K313" s="235" t="s">
        <v>47</v>
      </c>
      <c r="L313" s="232" t="s">
        <v>1074</v>
      </c>
      <c r="M313" s="232" t="s">
        <v>1074</v>
      </c>
      <c r="N313" s="232" t="s">
        <v>1074</v>
      </c>
      <c r="O313" s="232" t="s">
        <v>1074</v>
      </c>
      <c r="P313" s="232"/>
      <c r="Q313" s="234" t="s">
        <v>33</v>
      </c>
      <c r="R313" s="240"/>
    </row>
    <row r="314" s="223" customFormat="1" ht="40.5" spans="1:18">
      <c r="A314" s="244">
        <v>484</v>
      </c>
      <c r="B314" s="255">
        <v>2013</v>
      </c>
      <c r="C314" s="256" t="s">
        <v>19</v>
      </c>
      <c r="D314" s="232"/>
      <c r="E314" s="257" t="s">
        <v>1075</v>
      </c>
      <c r="F314" s="234" t="s">
        <v>191</v>
      </c>
      <c r="G314" s="237" t="s">
        <v>1076</v>
      </c>
      <c r="H314" s="232">
        <f t="shared" si="11"/>
        <v>40</v>
      </c>
      <c r="I314" s="254">
        <v>40</v>
      </c>
      <c r="J314" s="254">
        <v>0</v>
      </c>
      <c r="K314" s="235" t="s">
        <v>23</v>
      </c>
      <c r="L314" s="232" t="s">
        <v>1077</v>
      </c>
      <c r="M314" s="234" t="s">
        <v>1077</v>
      </c>
      <c r="N314" s="232" t="s">
        <v>1077</v>
      </c>
      <c r="O314" s="232" t="s">
        <v>1077</v>
      </c>
      <c r="P314" s="232" t="s">
        <v>133</v>
      </c>
      <c r="Q314" s="234" t="s">
        <v>38</v>
      </c>
      <c r="R314" s="240" t="s">
        <v>54</v>
      </c>
    </row>
    <row r="315" s="223" customFormat="1" ht="40.5" spans="1:18">
      <c r="A315" s="244">
        <v>485</v>
      </c>
      <c r="B315" s="255">
        <v>2013</v>
      </c>
      <c r="C315" s="256" t="s">
        <v>19</v>
      </c>
      <c r="D315" s="232"/>
      <c r="E315" s="257" t="s">
        <v>1078</v>
      </c>
      <c r="F315" s="234" t="s">
        <v>1061</v>
      </c>
      <c r="G315" s="237" t="s">
        <v>1079</v>
      </c>
      <c r="H315" s="232">
        <f t="shared" si="11"/>
        <v>50</v>
      </c>
      <c r="I315" s="254">
        <v>50</v>
      </c>
      <c r="J315" s="254">
        <v>0</v>
      </c>
      <c r="K315" s="235" t="s">
        <v>23</v>
      </c>
      <c r="L315" s="232" t="s">
        <v>37</v>
      </c>
      <c r="M315" s="232" t="s">
        <v>37</v>
      </c>
      <c r="N315" s="232" t="s">
        <v>37</v>
      </c>
      <c r="O315" s="232" t="s">
        <v>37</v>
      </c>
      <c r="P315" s="232" t="s">
        <v>145</v>
      </c>
      <c r="Q315" s="234" t="s">
        <v>26</v>
      </c>
      <c r="R315" s="240" t="s">
        <v>37</v>
      </c>
    </row>
    <row r="316" s="223" customFormat="1" ht="40.5" spans="1:18">
      <c r="A316" s="244">
        <v>487</v>
      </c>
      <c r="B316" s="255">
        <v>2013</v>
      </c>
      <c r="C316" s="256" t="s">
        <v>19</v>
      </c>
      <c r="D316" s="232"/>
      <c r="E316" s="257" t="s">
        <v>1080</v>
      </c>
      <c r="F316" s="234" t="s">
        <v>50</v>
      </c>
      <c r="G316" s="237" t="s">
        <v>1081</v>
      </c>
      <c r="H316" s="232">
        <f t="shared" si="11"/>
        <v>65</v>
      </c>
      <c r="I316" s="254">
        <v>65</v>
      </c>
      <c r="J316" s="254">
        <v>0</v>
      </c>
      <c r="K316" s="235" t="s">
        <v>23</v>
      </c>
      <c r="L316" s="232" t="s">
        <v>1082</v>
      </c>
      <c r="M316" s="234" t="s">
        <v>1082</v>
      </c>
      <c r="N316" s="232" t="s">
        <v>1082</v>
      </c>
      <c r="O316" s="232" t="s">
        <v>1082</v>
      </c>
      <c r="P316" s="232" t="s">
        <v>53</v>
      </c>
      <c r="Q316" s="234" t="s">
        <v>38</v>
      </c>
      <c r="R316" s="223" t="s">
        <v>54</v>
      </c>
    </row>
    <row r="317" s="223" customFormat="1" ht="40.5" spans="1:18">
      <c r="A317" s="244">
        <v>488</v>
      </c>
      <c r="B317" s="255">
        <v>2013</v>
      </c>
      <c r="C317" s="256" t="s">
        <v>19</v>
      </c>
      <c r="D317" s="232"/>
      <c r="E317" s="257" t="s">
        <v>1083</v>
      </c>
      <c r="F317" s="234" t="s">
        <v>414</v>
      </c>
      <c r="G317" s="237" t="s">
        <v>1084</v>
      </c>
      <c r="H317" s="232">
        <f t="shared" si="11"/>
        <v>30</v>
      </c>
      <c r="I317" s="254">
        <v>30</v>
      </c>
      <c r="J317" s="254">
        <v>0</v>
      </c>
      <c r="K317" s="235" t="s">
        <v>23</v>
      </c>
      <c r="L317" s="232" t="s">
        <v>33</v>
      </c>
      <c r="M317" s="234" t="s">
        <v>33</v>
      </c>
      <c r="N317" s="232" t="s">
        <v>33</v>
      </c>
      <c r="O317" s="232" t="s">
        <v>33</v>
      </c>
      <c r="P317" s="232" t="s">
        <v>80</v>
      </c>
      <c r="Q317" s="234" t="s">
        <v>127</v>
      </c>
      <c r="R317" s="240" t="s">
        <v>54</v>
      </c>
    </row>
    <row r="318" s="223" customFormat="1" ht="40.5" spans="1:18">
      <c r="A318" s="244">
        <v>489</v>
      </c>
      <c r="B318" s="255">
        <v>2013</v>
      </c>
      <c r="C318" s="256" t="s">
        <v>19</v>
      </c>
      <c r="D318" s="232"/>
      <c r="E318" s="257" t="s">
        <v>1085</v>
      </c>
      <c r="F318" s="234" t="s">
        <v>130</v>
      </c>
      <c r="G318" s="237" t="s">
        <v>1086</v>
      </c>
      <c r="H318" s="232">
        <f t="shared" si="11"/>
        <v>50</v>
      </c>
      <c r="I318" s="254">
        <v>50</v>
      </c>
      <c r="J318" s="254">
        <v>0</v>
      </c>
      <c r="K318" s="235" t="s">
        <v>23</v>
      </c>
      <c r="L318" s="232" t="s">
        <v>132</v>
      </c>
      <c r="M318" s="234" t="s">
        <v>132</v>
      </c>
      <c r="N318" s="232" t="s">
        <v>132</v>
      </c>
      <c r="O318" s="232" t="s">
        <v>132</v>
      </c>
      <c r="P318" s="232" t="s">
        <v>133</v>
      </c>
      <c r="Q318" s="234" t="s">
        <v>127</v>
      </c>
      <c r="R318" s="240" t="s">
        <v>54</v>
      </c>
    </row>
    <row r="319" s="223" customFormat="1" ht="27" spans="1:18">
      <c r="A319" s="244">
        <v>490</v>
      </c>
      <c r="B319" s="255">
        <v>2013</v>
      </c>
      <c r="C319" s="256" t="s">
        <v>19</v>
      </c>
      <c r="D319" s="232"/>
      <c r="E319" s="257" t="s">
        <v>1087</v>
      </c>
      <c r="F319" s="234" t="s">
        <v>1088</v>
      </c>
      <c r="G319" s="237" t="s">
        <v>1089</v>
      </c>
      <c r="H319" s="232">
        <f t="shared" si="11"/>
        <v>45</v>
      </c>
      <c r="I319" s="254">
        <v>45</v>
      </c>
      <c r="J319" s="254">
        <v>0</v>
      </c>
      <c r="K319" s="235" t="s">
        <v>47</v>
      </c>
      <c r="L319" s="232" t="s">
        <v>1090</v>
      </c>
      <c r="M319" s="234" t="s">
        <v>1090</v>
      </c>
      <c r="N319" s="232" t="s">
        <v>1090</v>
      </c>
      <c r="O319" s="232" t="s">
        <v>1090</v>
      </c>
      <c r="P319" s="232"/>
      <c r="Q319" s="234" t="s">
        <v>33</v>
      </c>
      <c r="R319" s="240"/>
    </row>
    <row r="320" s="223" customFormat="1" ht="40.5" spans="1:18">
      <c r="A320" s="244">
        <v>491</v>
      </c>
      <c r="B320" s="255">
        <v>2013</v>
      </c>
      <c r="C320" s="256" t="s">
        <v>19</v>
      </c>
      <c r="D320" s="232"/>
      <c r="E320" s="257" t="s">
        <v>1091</v>
      </c>
      <c r="F320" s="234" t="s">
        <v>40</v>
      </c>
      <c r="G320" s="237" t="s">
        <v>1092</v>
      </c>
      <c r="H320" s="232">
        <f t="shared" si="11"/>
        <v>45</v>
      </c>
      <c r="I320" s="254">
        <v>45</v>
      </c>
      <c r="J320" s="254">
        <v>0</v>
      </c>
      <c r="K320" s="235" t="s">
        <v>23</v>
      </c>
      <c r="L320" s="232" t="s">
        <v>1093</v>
      </c>
      <c r="M320" s="234" t="s">
        <v>1093</v>
      </c>
      <c r="N320" s="232" t="s">
        <v>1093</v>
      </c>
      <c r="O320" s="232" t="s">
        <v>1093</v>
      </c>
      <c r="P320" s="232" t="s">
        <v>32</v>
      </c>
      <c r="Q320" s="234" t="s">
        <v>38</v>
      </c>
      <c r="R320" s="240" t="s">
        <v>54</v>
      </c>
    </row>
    <row r="321" s="223" customFormat="1" ht="40.5" spans="1:18">
      <c r="A321" s="244">
        <v>492</v>
      </c>
      <c r="B321" s="255">
        <v>2013</v>
      </c>
      <c r="C321" s="256" t="s">
        <v>19</v>
      </c>
      <c r="D321" s="232"/>
      <c r="E321" s="257" t="s">
        <v>1094</v>
      </c>
      <c r="F321" s="234" t="s">
        <v>1061</v>
      </c>
      <c r="G321" s="237" t="s">
        <v>1095</v>
      </c>
      <c r="H321" s="232">
        <f t="shared" si="11"/>
        <v>40</v>
      </c>
      <c r="I321" s="254">
        <v>40</v>
      </c>
      <c r="J321" s="254">
        <v>0</v>
      </c>
      <c r="K321" s="235" t="s">
        <v>23</v>
      </c>
      <c r="L321" s="232" t="s">
        <v>1096</v>
      </c>
      <c r="M321" s="234" t="s">
        <v>1096</v>
      </c>
      <c r="N321" s="232" t="s">
        <v>1096</v>
      </c>
      <c r="O321" s="232" t="s">
        <v>1096</v>
      </c>
      <c r="P321" s="232" t="s">
        <v>145</v>
      </c>
      <c r="Q321" s="234" t="s">
        <v>38</v>
      </c>
      <c r="R321" s="240" t="s">
        <v>54</v>
      </c>
    </row>
    <row r="322" s="223" customFormat="1" ht="27" spans="1:18">
      <c r="A322" s="244">
        <v>493</v>
      </c>
      <c r="B322" s="255">
        <v>2013</v>
      </c>
      <c r="C322" s="256" t="s">
        <v>19</v>
      </c>
      <c r="D322" s="232"/>
      <c r="E322" s="257" t="s">
        <v>1097</v>
      </c>
      <c r="F322" s="234" t="s">
        <v>352</v>
      </c>
      <c r="G322" s="237" t="s">
        <v>1098</v>
      </c>
      <c r="H322" s="232">
        <f t="shared" si="11"/>
        <v>45</v>
      </c>
      <c r="I322" s="254">
        <v>45</v>
      </c>
      <c r="J322" s="254">
        <v>0</v>
      </c>
      <c r="K322" s="235" t="s">
        <v>47</v>
      </c>
      <c r="L322" s="232" t="s">
        <v>1099</v>
      </c>
      <c r="M322" s="234" t="s">
        <v>1099</v>
      </c>
      <c r="N322" s="232" t="s">
        <v>1099</v>
      </c>
      <c r="O322" s="232" t="s">
        <v>1099</v>
      </c>
      <c r="P322" s="232"/>
      <c r="Q322" s="234" t="s">
        <v>33</v>
      </c>
      <c r="R322" s="240"/>
    </row>
    <row r="323" s="223" customFormat="1" ht="40.5" spans="1:18">
      <c r="A323" s="244">
        <v>494</v>
      </c>
      <c r="B323" s="255">
        <v>2013</v>
      </c>
      <c r="C323" s="256" t="s">
        <v>19</v>
      </c>
      <c r="D323" s="232"/>
      <c r="E323" s="257" t="s">
        <v>1100</v>
      </c>
      <c r="F323" s="234" t="s">
        <v>202</v>
      </c>
      <c r="G323" s="237" t="s">
        <v>1101</v>
      </c>
      <c r="H323" s="232">
        <f t="shared" si="11"/>
        <v>50</v>
      </c>
      <c r="I323" s="254">
        <v>50</v>
      </c>
      <c r="J323" s="254">
        <v>0</v>
      </c>
      <c r="K323" s="235" t="s">
        <v>30</v>
      </c>
      <c r="L323" s="232" t="s">
        <v>204</v>
      </c>
      <c r="M323" s="234" t="s">
        <v>204</v>
      </c>
      <c r="N323" s="232" t="s">
        <v>204</v>
      </c>
      <c r="O323" s="232" t="s">
        <v>204</v>
      </c>
      <c r="P323" s="232" t="s">
        <v>126</v>
      </c>
      <c r="Q323" s="234" t="s">
        <v>33</v>
      </c>
      <c r="R323" s="240"/>
    </row>
    <row r="324" s="223" customFormat="1" ht="40.5" spans="1:18">
      <c r="A324" s="244">
        <v>495</v>
      </c>
      <c r="B324" s="255">
        <v>2013</v>
      </c>
      <c r="C324" s="256" t="s">
        <v>19</v>
      </c>
      <c r="D324" s="232"/>
      <c r="E324" s="257" t="s">
        <v>1102</v>
      </c>
      <c r="F324" s="234" t="s">
        <v>1061</v>
      </c>
      <c r="G324" s="237" t="s">
        <v>1103</v>
      </c>
      <c r="H324" s="232">
        <f t="shared" si="11"/>
        <v>40</v>
      </c>
      <c r="I324" s="254">
        <v>40</v>
      </c>
      <c r="J324" s="254">
        <v>0</v>
      </c>
      <c r="K324" s="235" t="s">
        <v>47</v>
      </c>
      <c r="L324" s="232" t="s">
        <v>1104</v>
      </c>
      <c r="M324" s="232" t="s">
        <v>1104</v>
      </c>
      <c r="N324" s="232" t="s">
        <v>1104</v>
      </c>
      <c r="O324" s="232" t="s">
        <v>1104</v>
      </c>
      <c r="P324" s="232"/>
      <c r="Q324" s="234" t="s">
        <v>33</v>
      </c>
      <c r="R324" s="240"/>
    </row>
    <row r="325" s="223" customFormat="1" ht="27" spans="1:18">
      <c r="A325" s="244">
        <v>496</v>
      </c>
      <c r="B325" s="255">
        <v>2013</v>
      </c>
      <c r="C325" s="256" t="s">
        <v>19</v>
      </c>
      <c r="D325" s="232"/>
      <c r="E325" s="257" t="s">
        <v>1105</v>
      </c>
      <c r="F325" s="234" t="s">
        <v>119</v>
      </c>
      <c r="G325" s="237" t="s">
        <v>1106</v>
      </c>
      <c r="H325" s="232">
        <f t="shared" si="11"/>
        <v>40</v>
      </c>
      <c r="I325" s="254">
        <v>40</v>
      </c>
      <c r="J325" s="254">
        <v>0</v>
      </c>
      <c r="K325" s="235" t="s">
        <v>47</v>
      </c>
      <c r="L325" s="232" t="s">
        <v>629</v>
      </c>
      <c r="M325" s="232" t="s">
        <v>629</v>
      </c>
      <c r="N325" s="232" t="s">
        <v>629</v>
      </c>
      <c r="O325" s="232" t="s">
        <v>629</v>
      </c>
      <c r="P325" s="232"/>
      <c r="Q325" s="234" t="s">
        <v>33</v>
      </c>
      <c r="R325" s="240"/>
    </row>
    <row r="326" s="223" customFormat="1" ht="27" spans="1:18">
      <c r="A326" s="244">
        <v>497</v>
      </c>
      <c r="B326" s="255">
        <v>2013</v>
      </c>
      <c r="C326" s="256" t="s">
        <v>19</v>
      </c>
      <c r="D326" s="232"/>
      <c r="E326" s="257" t="s">
        <v>1107</v>
      </c>
      <c r="F326" s="234" t="s">
        <v>183</v>
      </c>
      <c r="G326" s="237" t="s">
        <v>1108</v>
      </c>
      <c r="H326" s="232">
        <f t="shared" si="11"/>
        <v>50</v>
      </c>
      <c r="I326" s="254">
        <v>50</v>
      </c>
      <c r="J326" s="254">
        <v>0</v>
      </c>
      <c r="K326" s="235" t="s">
        <v>47</v>
      </c>
      <c r="L326" s="232" t="s">
        <v>1109</v>
      </c>
      <c r="M326" s="232" t="s">
        <v>1109</v>
      </c>
      <c r="N326" s="232" t="s">
        <v>1109</v>
      </c>
      <c r="O326" s="232" t="s">
        <v>1109</v>
      </c>
      <c r="P326" s="232"/>
      <c r="Q326" s="234" t="s">
        <v>33</v>
      </c>
      <c r="R326" s="240"/>
    </row>
    <row r="327" s="223" customFormat="1" ht="27" spans="1:18">
      <c r="A327" s="244">
        <v>498</v>
      </c>
      <c r="B327" s="255">
        <v>2013</v>
      </c>
      <c r="C327" s="256" t="s">
        <v>19</v>
      </c>
      <c r="D327" s="232"/>
      <c r="E327" s="257" t="s">
        <v>1110</v>
      </c>
      <c r="F327" s="234" t="s">
        <v>108</v>
      </c>
      <c r="G327" s="237" t="s">
        <v>1111</v>
      </c>
      <c r="H327" s="232">
        <f t="shared" si="11"/>
        <v>60</v>
      </c>
      <c r="I327" s="254">
        <v>60</v>
      </c>
      <c r="J327" s="254">
        <v>0</v>
      </c>
      <c r="K327" s="235" t="s">
        <v>47</v>
      </c>
      <c r="L327" s="232" t="s">
        <v>110</v>
      </c>
      <c r="M327" s="234" t="s">
        <v>110</v>
      </c>
      <c r="N327" s="232" t="s">
        <v>110</v>
      </c>
      <c r="O327" s="232" t="s">
        <v>110</v>
      </c>
      <c r="P327" s="232"/>
      <c r="Q327" s="234" t="s">
        <v>33</v>
      </c>
      <c r="R327" s="240"/>
    </row>
    <row r="328" s="223" customFormat="1" ht="40.5" spans="1:18">
      <c r="A328" s="244">
        <v>499</v>
      </c>
      <c r="B328" s="255">
        <v>2013</v>
      </c>
      <c r="C328" s="256" t="s">
        <v>19</v>
      </c>
      <c r="D328" s="232"/>
      <c r="E328" s="257" t="s">
        <v>1112</v>
      </c>
      <c r="F328" s="234" t="s">
        <v>1061</v>
      </c>
      <c r="G328" s="237" t="s">
        <v>1113</v>
      </c>
      <c r="H328" s="232">
        <f t="shared" si="11"/>
        <v>45</v>
      </c>
      <c r="I328" s="254">
        <v>45</v>
      </c>
      <c r="J328" s="254">
        <v>0</v>
      </c>
      <c r="K328" s="235" t="s">
        <v>23</v>
      </c>
      <c r="L328" s="232" t="s">
        <v>37</v>
      </c>
      <c r="M328" s="232" t="s">
        <v>37</v>
      </c>
      <c r="N328" s="232" t="s">
        <v>37</v>
      </c>
      <c r="O328" s="232" t="s">
        <v>37</v>
      </c>
      <c r="P328" s="232" t="s">
        <v>145</v>
      </c>
      <c r="Q328" s="234" t="s">
        <v>127</v>
      </c>
      <c r="R328" s="240" t="s">
        <v>37</v>
      </c>
    </row>
    <row r="329" s="223" customFormat="1" ht="40.5" spans="1:18">
      <c r="A329" s="244">
        <v>500</v>
      </c>
      <c r="B329" s="255">
        <v>2013</v>
      </c>
      <c r="C329" s="256" t="s">
        <v>19</v>
      </c>
      <c r="D329" s="232"/>
      <c r="E329" s="257" t="s">
        <v>1114</v>
      </c>
      <c r="F329" s="234" t="s">
        <v>531</v>
      </c>
      <c r="G329" s="237" t="s">
        <v>1115</v>
      </c>
      <c r="H329" s="232">
        <f t="shared" si="11"/>
        <v>50</v>
      </c>
      <c r="I329" s="254">
        <v>50</v>
      </c>
      <c r="J329" s="254">
        <v>0</v>
      </c>
      <c r="K329" s="235" t="s">
        <v>47</v>
      </c>
      <c r="L329" s="232" t="s">
        <v>1116</v>
      </c>
      <c r="M329" s="232" t="s">
        <v>1116</v>
      </c>
      <c r="N329" s="232" t="s">
        <v>1116</v>
      </c>
      <c r="O329" s="232" t="s">
        <v>1116</v>
      </c>
      <c r="P329" s="232"/>
      <c r="Q329" s="234" t="s">
        <v>33</v>
      </c>
      <c r="R329" s="240"/>
    </row>
    <row r="330" s="223" customFormat="1" ht="40.5" spans="1:18">
      <c r="A330" s="244">
        <v>501</v>
      </c>
      <c r="B330" s="255">
        <v>2014</v>
      </c>
      <c r="C330" s="256" t="s">
        <v>19</v>
      </c>
      <c r="D330" s="232"/>
      <c r="E330" s="257" t="s">
        <v>1117</v>
      </c>
      <c r="F330" s="234" t="s">
        <v>1118</v>
      </c>
      <c r="G330" s="237" t="s">
        <v>1119</v>
      </c>
      <c r="H330" s="232">
        <f t="shared" si="11"/>
        <v>40</v>
      </c>
      <c r="I330" s="254">
        <v>40</v>
      </c>
      <c r="J330" s="254">
        <v>0</v>
      </c>
      <c r="K330" s="235" t="s">
        <v>47</v>
      </c>
      <c r="L330" s="232" t="s">
        <v>1120</v>
      </c>
      <c r="M330" s="232" t="s">
        <v>1120</v>
      </c>
      <c r="N330" s="232" t="s">
        <v>1120</v>
      </c>
      <c r="O330" s="232" t="s">
        <v>1120</v>
      </c>
      <c r="P330" s="232"/>
      <c r="Q330" s="234" t="s">
        <v>33</v>
      </c>
      <c r="R330" s="240"/>
    </row>
    <row r="331" s="223" customFormat="1" ht="40.5" spans="1:18">
      <c r="A331" s="244">
        <v>502</v>
      </c>
      <c r="B331" s="255">
        <v>2014</v>
      </c>
      <c r="C331" s="256" t="s">
        <v>19</v>
      </c>
      <c r="D331" s="232"/>
      <c r="E331" s="257" t="s">
        <v>1121</v>
      </c>
      <c r="F331" s="234" t="s">
        <v>1122</v>
      </c>
      <c r="G331" s="237" t="s">
        <v>1123</v>
      </c>
      <c r="H331" s="232">
        <f t="shared" si="11"/>
        <v>70</v>
      </c>
      <c r="I331" s="254">
        <v>70</v>
      </c>
      <c r="J331" s="254">
        <v>0</v>
      </c>
      <c r="K331" s="235" t="s">
        <v>23</v>
      </c>
      <c r="L331" s="232" t="s">
        <v>1124</v>
      </c>
      <c r="M331" s="234" t="s">
        <v>1124</v>
      </c>
      <c r="N331" s="232" t="s">
        <v>1124</v>
      </c>
      <c r="O331" s="232" t="s">
        <v>1124</v>
      </c>
      <c r="P331" s="232" t="s">
        <v>126</v>
      </c>
      <c r="Q331" s="234" t="s">
        <v>127</v>
      </c>
      <c r="R331" s="240"/>
    </row>
    <row r="332" s="223" customFormat="1" ht="27" spans="1:18">
      <c r="A332" s="244">
        <v>503</v>
      </c>
      <c r="B332" s="255">
        <v>2014</v>
      </c>
      <c r="C332" s="256" t="s">
        <v>19</v>
      </c>
      <c r="D332" s="232"/>
      <c r="E332" s="257" t="s">
        <v>1125</v>
      </c>
      <c r="F332" s="234" t="s">
        <v>1061</v>
      </c>
      <c r="G332" s="237" t="s">
        <v>1126</v>
      </c>
      <c r="H332" s="232">
        <f t="shared" si="11"/>
        <v>50</v>
      </c>
      <c r="I332" s="254">
        <v>50</v>
      </c>
      <c r="J332" s="254">
        <v>0</v>
      </c>
      <c r="K332" s="235" t="s">
        <v>47</v>
      </c>
      <c r="L332" s="232" t="s">
        <v>1104</v>
      </c>
      <c r="M332" s="232" t="s">
        <v>1104</v>
      </c>
      <c r="N332" s="232" t="s">
        <v>1104</v>
      </c>
      <c r="O332" s="232" t="s">
        <v>1104</v>
      </c>
      <c r="P332" s="232"/>
      <c r="Q332" s="234" t="s">
        <v>33</v>
      </c>
      <c r="R332" s="240"/>
    </row>
    <row r="333" s="223" customFormat="1" ht="40.5" spans="1:18">
      <c r="A333" s="244">
        <v>504</v>
      </c>
      <c r="B333" s="255">
        <v>2014</v>
      </c>
      <c r="C333" s="256" t="s">
        <v>19</v>
      </c>
      <c r="D333" s="232"/>
      <c r="E333" s="257" t="s">
        <v>1127</v>
      </c>
      <c r="F333" s="234" t="s">
        <v>1061</v>
      </c>
      <c r="G333" s="237" t="s">
        <v>1128</v>
      </c>
      <c r="H333" s="232">
        <f t="shared" si="11"/>
        <v>50</v>
      </c>
      <c r="I333" s="254">
        <v>50</v>
      </c>
      <c r="J333" s="254">
        <v>0</v>
      </c>
      <c r="K333" s="235" t="s">
        <v>23</v>
      </c>
      <c r="L333" s="232" t="s">
        <v>1129</v>
      </c>
      <c r="M333" s="234" t="s">
        <v>1129</v>
      </c>
      <c r="N333" s="232" t="s">
        <v>1129</v>
      </c>
      <c r="O333" s="232" t="s">
        <v>1129</v>
      </c>
      <c r="P333" s="232" t="s">
        <v>145</v>
      </c>
      <c r="Q333" s="234" t="s">
        <v>127</v>
      </c>
      <c r="R333" s="240" t="s">
        <v>54</v>
      </c>
    </row>
    <row r="334" s="223" customFormat="1" ht="40.5" spans="1:18">
      <c r="A334" s="244">
        <v>505</v>
      </c>
      <c r="B334" s="255">
        <v>2014</v>
      </c>
      <c r="C334" s="256" t="s">
        <v>19</v>
      </c>
      <c r="D334" s="232"/>
      <c r="E334" s="257" t="s">
        <v>1130</v>
      </c>
      <c r="F334" s="234" t="s">
        <v>1131</v>
      </c>
      <c r="G334" s="237" t="s">
        <v>1132</v>
      </c>
      <c r="H334" s="232">
        <f t="shared" si="11"/>
        <v>45</v>
      </c>
      <c r="I334" s="254">
        <v>45</v>
      </c>
      <c r="J334" s="254">
        <v>0</v>
      </c>
      <c r="K334" s="235" t="s">
        <v>23</v>
      </c>
      <c r="L334" s="232" t="s">
        <v>734</v>
      </c>
      <c r="M334" s="234" t="s">
        <v>734</v>
      </c>
      <c r="N334" s="232" t="s">
        <v>734</v>
      </c>
      <c r="O334" s="232" t="s">
        <v>734</v>
      </c>
      <c r="P334" s="232" t="s">
        <v>53</v>
      </c>
      <c r="Q334" s="234" t="s">
        <v>127</v>
      </c>
      <c r="R334" s="240"/>
    </row>
    <row r="335" s="223" customFormat="1" ht="27" spans="1:18">
      <c r="A335" s="244">
        <v>507</v>
      </c>
      <c r="B335" s="255">
        <v>2014</v>
      </c>
      <c r="C335" s="256" t="s">
        <v>19</v>
      </c>
      <c r="D335" s="232"/>
      <c r="E335" s="257" t="s">
        <v>1133</v>
      </c>
      <c r="F335" s="234" t="s">
        <v>168</v>
      </c>
      <c r="G335" s="237" t="s">
        <v>1134</v>
      </c>
      <c r="H335" s="232">
        <f t="shared" si="11"/>
        <v>55</v>
      </c>
      <c r="I335" s="254">
        <v>55</v>
      </c>
      <c r="J335" s="254">
        <v>0</v>
      </c>
      <c r="K335" s="235" t="s">
        <v>47</v>
      </c>
      <c r="L335" s="232" t="s">
        <v>1135</v>
      </c>
      <c r="M335" s="232" t="s">
        <v>1135</v>
      </c>
      <c r="N335" s="232" t="s">
        <v>1135</v>
      </c>
      <c r="O335" s="232" t="s">
        <v>1135</v>
      </c>
      <c r="P335" s="232"/>
      <c r="Q335" s="234" t="s">
        <v>33</v>
      </c>
      <c r="R335" s="240"/>
    </row>
    <row r="336" s="223" customFormat="1" ht="40.5" spans="1:18">
      <c r="A336" s="244">
        <v>508</v>
      </c>
      <c r="B336" s="255">
        <v>2014</v>
      </c>
      <c r="C336" s="256" t="s">
        <v>19</v>
      </c>
      <c r="D336" s="232"/>
      <c r="E336" s="257" t="s">
        <v>1136</v>
      </c>
      <c r="F336" s="234" t="s">
        <v>1137</v>
      </c>
      <c r="G336" s="237" t="s">
        <v>1138</v>
      </c>
      <c r="H336" s="232">
        <f t="shared" si="11"/>
        <v>60</v>
      </c>
      <c r="I336" s="254">
        <v>60</v>
      </c>
      <c r="J336" s="254">
        <v>0</v>
      </c>
      <c r="K336" s="235" t="s">
        <v>23</v>
      </c>
      <c r="L336" s="232" t="s">
        <v>37</v>
      </c>
      <c r="M336" s="232" t="s">
        <v>37</v>
      </c>
      <c r="N336" s="232" t="s">
        <v>37</v>
      </c>
      <c r="O336" s="232" t="s">
        <v>37</v>
      </c>
      <c r="P336" s="232" t="s">
        <v>145</v>
      </c>
      <c r="Q336" s="234" t="s">
        <v>38</v>
      </c>
      <c r="R336" s="240" t="s">
        <v>37</v>
      </c>
    </row>
    <row r="337" s="223" customFormat="1" ht="40.5" spans="1:18">
      <c r="A337" s="244">
        <v>509</v>
      </c>
      <c r="B337" s="255">
        <v>2014</v>
      </c>
      <c r="C337" s="256" t="s">
        <v>19</v>
      </c>
      <c r="D337" s="232"/>
      <c r="E337" s="257" t="s">
        <v>1139</v>
      </c>
      <c r="F337" s="234" t="s">
        <v>371</v>
      </c>
      <c r="G337" s="237" t="s">
        <v>1140</v>
      </c>
      <c r="H337" s="232">
        <f t="shared" si="11"/>
        <v>55</v>
      </c>
      <c r="I337" s="254">
        <v>55</v>
      </c>
      <c r="J337" s="254">
        <v>0</v>
      </c>
      <c r="K337" s="235" t="s">
        <v>30</v>
      </c>
      <c r="L337" s="232" t="s">
        <v>764</v>
      </c>
      <c r="M337" s="234" t="s">
        <v>764</v>
      </c>
      <c r="N337" s="232" t="s">
        <v>764</v>
      </c>
      <c r="O337" s="232" t="s">
        <v>764</v>
      </c>
      <c r="P337" s="232" t="s">
        <v>133</v>
      </c>
      <c r="Q337" s="234" t="s">
        <v>33</v>
      </c>
      <c r="R337" s="240"/>
    </row>
    <row r="338" s="223" customFormat="1" ht="27" spans="1:18">
      <c r="A338" s="244">
        <v>510</v>
      </c>
      <c r="B338" s="255">
        <v>2014</v>
      </c>
      <c r="C338" s="256" t="s">
        <v>19</v>
      </c>
      <c r="D338" s="232"/>
      <c r="E338" s="257" t="s">
        <v>1141</v>
      </c>
      <c r="F338" s="234" t="s">
        <v>119</v>
      </c>
      <c r="G338" s="237" t="s">
        <v>1142</v>
      </c>
      <c r="H338" s="232">
        <f t="shared" si="11"/>
        <v>55</v>
      </c>
      <c r="I338" s="254">
        <v>55</v>
      </c>
      <c r="J338" s="254">
        <v>0</v>
      </c>
      <c r="K338" s="235" t="s">
        <v>47</v>
      </c>
      <c r="L338" s="232" t="s">
        <v>1143</v>
      </c>
      <c r="M338" s="234" t="s">
        <v>1143</v>
      </c>
      <c r="N338" s="232" t="s">
        <v>1143</v>
      </c>
      <c r="O338" s="232" t="s">
        <v>1143</v>
      </c>
      <c r="P338" s="232"/>
      <c r="Q338" s="234" t="s">
        <v>33</v>
      </c>
      <c r="R338" s="240"/>
    </row>
    <row r="339" s="223" customFormat="1" ht="40.5" spans="1:18">
      <c r="A339" s="244">
        <v>511</v>
      </c>
      <c r="B339" s="255">
        <v>2014</v>
      </c>
      <c r="C339" s="256" t="s">
        <v>19</v>
      </c>
      <c r="D339" s="232"/>
      <c r="E339" s="257" t="s">
        <v>1144</v>
      </c>
      <c r="F339" s="234" t="s">
        <v>273</v>
      </c>
      <c r="G339" s="237" t="s">
        <v>1145</v>
      </c>
      <c r="H339" s="232">
        <f t="shared" si="11"/>
        <v>60</v>
      </c>
      <c r="I339" s="254">
        <v>60</v>
      </c>
      <c r="J339" s="254">
        <v>0</v>
      </c>
      <c r="K339" s="235" t="s">
        <v>47</v>
      </c>
      <c r="L339" s="232" t="s">
        <v>618</v>
      </c>
      <c r="M339" s="232" t="s">
        <v>618</v>
      </c>
      <c r="N339" s="232" t="s">
        <v>618</v>
      </c>
      <c r="O339" s="232" t="s">
        <v>618</v>
      </c>
      <c r="P339" s="232"/>
      <c r="Q339" s="234" t="s">
        <v>33</v>
      </c>
      <c r="R339" s="240"/>
    </row>
    <row r="340" s="223" customFormat="1" ht="40.5" spans="1:18">
      <c r="A340" s="244">
        <v>512</v>
      </c>
      <c r="B340" s="255">
        <v>2014</v>
      </c>
      <c r="C340" s="256" t="s">
        <v>19</v>
      </c>
      <c r="D340" s="232"/>
      <c r="E340" s="257" t="s">
        <v>1146</v>
      </c>
      <c r="F340" s="234" t="s">
        <v>531</v>
      </c>
      <c r="G340" s="237" t="s">
        <v>1147</v>
      </c>
      <c r="H340" s="232">
        <f t="shared" si="11"/>
        <v>30</v>
      </c>
      <c r="I340" s="254">
        <v>30</v>
      </c>
      <c r="J340" s="254">
        <v>0</v>
      </c>
      <c r="K340" s="235" t="s">
        <v>47</v>
      </c>
      <c r="L340" s="232" t="s">
        <v>608</v>
      </c>
      <c r="M340" s="232" t="s">
        <v>608</v>
      </c>
      <c r="N340" s="232" t="s">
        <v>608</v>
      </c>
      <c r="O340" s="232" t="s">
        <v>608</v>
      </c>
      <c r="P340" s="232"/>
      <c r="Q340" s="234" t="s">
        <v>33</v>
      </c>
      <c r="R340" s="240"/>
    </row>
    <row r="341" s="223" customFormat="1" ht="40.5" spans="1:18">
      <c r="A341" s="244">
        <v>513</v>
      </c>
      <c r="B341" s="255">
        <v>2014</v>
      </c>
      <c r="C341" s="256" t="s">
        <v>19</v>
      </c>
      <c r="D341" s="232"/>
      <c r="E341" s="257" t="s">
        <v>1148</v>
      </c>
      <c r="F341" s="234" t="s">
        <v>191</v>
      </c>
      <c r="G341" s="237" t="s">
        <v>1149</v>
      </c>
      <c r="H341" s="232">
        <f t="shared" si="11"/>
        <v>30</v>
      </c>
      <c r="I341" s="254">
        <v>30</v>
      </c>
      <c r="J341" s="254">
        <v>0</v>
      </c>
      <c r="K341" s="235" t="s">
        <v>23</v>
      </c>
      <c r="L341" s="232" t="s">
        <v>1077</v>
      </c>
      <c r="M341" s="234" t="s">
        <v>1077</v>
      </c>
      <c r="N341" s="232" t="s">
        <v>1077</v>
      </c>
      <c r="O341" s="232" t="s">
        <v>1077</v>
      </c>
      <c r="P341" s="232" t="s">
        <v>133</v>
      </c>
      <c r="Q341" s="234" t="s">
        <v>38</v>
      </c>
      <c r="R341" s="240" t="s">
        <v>54</v>
      </c>
    </row>
    <row r="342" s="223" customFormat="1" ht="40.5" spans="1:18">
      <c r="A342" s="244">
        <v>514</v>
      </c>
      <c r="B342" s="255">
        <v>2014</v>
      </c>
      <c r="C342" s="256" t="s">
        <v>19</v>
      </c>
      <c r="D342" s="232"/>
      <c r="E342" s="257" t="s">
        <v>1150</v>
      </c>
      <c r="F342" s="234" t="s">
        <v>40</v>
      </c>
      <c r="G342" s="237" t="s">
        <v>1151</v>
      </c>
      <c r="H342" s="232">
        <f t="shared" si="11"/>
        <v>35</v>
      </c>
      <c r="I342" s="254">
        <v>35</v>
      </c>
      <c r="J342" s="254">
        <v>0</v>
      </c>
      <c r="K342" s="235" t="s">
        <v>23</v>
      </c>
      <c r="L342" s="232" t="s">
        <v>1093</v>
      </c>
      <c r="M342" s="234" t="s">
        <v>1093</v>
      </c>
      <c r="N342" s="232" t="s">
        <v>1093</v>
      </c>
      <c r="O342" s="232" t="s">
        <v>1093</v>
      </c>
      <c r="P342" s="232" t="s">
        <v>32</v>
      </c>
      <c r="Q342" s="234" t="s">
        <v>127</v>
      </c>
      <c r="R342" s="240" t="s">
        <v>54</v>
      </c>
    </row>
    <row r="343" s="223" customFormat="1" ht="27" spans="1:18">
      <c r="A343" s="244">
        <v>515</v>
      </c>
      <c r="B343" s="255">
        <v>2014</v>
      </c>
      <c r="C343" s="256" t="s">
        <v>19</v>
      </c>
      <c r="D343" s="232"/>
      <c r="E343" s="257" t="s">
        <v>1152</v>
      </c>
      <c r="F343" s="234" t="s">
        <v>427</v>
      </c>
      <c r="G343" s="237" t="s">
        <v>1153</v>
      </c>
      <c r="H343" s="232">
        <f t="shared" si="11"/>
        <v>40</v>
      </c>
      <c r="I343" s="254">
        <v>40</v>
      </c>
      <c r="J343" s="254">
        <v>0</v>
      </c>
      <c r="K343" s="235" t="s">
        <v>47</v>
      </c>
      <c r="L343" s="232" t="s">
        <v>1154</v>
      </c>
      <c r="M343" s="234" t="s">
        <v>1154</v>
      </c>
      <c r="N343" s="232" t="s">
        <v>1154</v>
      </c>
      <c r="O343" s="232" t="s">
        <v>1154</v>
      </c>
      <c r="P343" s="232"/>
      <c r="Q343" s="234" t="s">
        <v>33</v>
      </c>
      <c r="R343" s="240"/>
    </row>
    <row r="344" s="223" customFormat="1" ht="40.5" spans="1:18">
      <c r="A344" s="258">
        <v>516</v>
      </c>
      <c r="B344" s="255">
        <v>2014</v>
      </c>
      <c r="C344" s="256" t="s">
        <v>19</v>
      </c>
      <c r="D344" s="232"/>
      <c r="E344" s="257" t="s">
        <v>1155</v>
      </c>
      <c r="F344" s="234" t="s">
        <v>191</v>
      </c>
      <c r="G344" s="237" t="s">
        <v>1156</v>
      </c>
      <c r="H344" s="232">
        <v>30</v>
      </c>
      <c r="I344" s="254">
        <v>30</v>
      </c>
      <c r="J344" s="254">
        <v>0</v>
      </c>
      <c r="K344" s="235" t="s">
        <v>30</v>
      </c>
      <c r="L344" s="232" t="s">
        <v>1157</v>
      </c>
      <c r="M344" s="234" t="s">
        <v>1157</v>
      </c>
      <c r="N344" s="232" t="s">
        <v>1157</v>
      </c>
      <c r="O344" s="232" t="s">
        <v>133</v>
      </c>
      <c r="P344" s="232" t="s">
        <v>1157</v>
      </c>
      <c r="Q344" s="234"/>
      <c r="R344" s="240"/>
    </row>
    <row r="345" s="223" customFormat="1" ht="27" spans="1:18">
      <c r="A345" s="244">
        <v>517</v>
      </c>
      <c r="B345" s="255">
        <v>2014</v>
      </c>
      <c r="C345" s="256" t="s">
        <v>19</v>
      </c>
      <c r="D345" s="232"/>
      <c r="E345" s="257" t="s">
        <v>1158</v>
      </c>
      <c r="F345" s="234" t="s">
        <v>1122</v>
      </c>
      <c r="G345" s="237" t="s">
        <v>1159</v>
      </c>
      <c r="H345" s="232">
        <f t="shared" ref="H345:H350" si="12">I345+J345</f>
        <v>300.02</v>
      </c>
      <c r="I345" s="254">
        <v>300.02</v>
      </c>
      <c r="J345" s="254">
        <v>0</v>
      </c>
      <c r="K345" s="235" t="s">
        <v>47</v>
      </c>
      <c r="L345" s="232" t="s">
        <v>1160</v>
      </c>
      <c r="M345" s="234" t="s">
        <v>1160</v>
      </c>
      <c r="N345" s="232" t="s">
        <v>1160</v>
      </c>
      <c r="O345" s="232" t="s">
        <v>1160</v>
      </c>
      <c r="P345" s="232"/>
      <c r="Q345" s="234" t="s">
        <v>33</v>
      </c>
      <c r="R345" s="240"/>
    </row>
    <row r="346" s="223" customFormat="1" ht="40.5" spans="1:18">
      <c r="A346" s="244">
        <v>518</v>
      </c>
      <c r="B346" s="255">
        <v>2015</v>
      </c>
      <c r="C346" s="256" t="s">
        <v>19</v>
      </c>
      <c r="D346" s="232"/>
      <c r="E346" s="257" t="s">
        <v>1161</v>
      </c>
      <c r="F346" s="234" t="s">
        <v>1162</v>
      </c>
      <c r="G346" s="237" t="s">
        <v>1163</v>
      </c>
      <c r="H346" s="232">
        <f t="shared" si="12"/>
        <v>70</v>
      </c>
      <c r="I346" s="254">
        <v>70</v>
      </c>
      <c r="J346" s="254">
        <v>0</v>
      </c>
      <c r="K346" s="235" t="s">
        <v>47</v>
      </c>
      <c r="L346" s="232" t="s">
        <v>1164</v>
      </c>
      <c r="M346" s="234" t="s">
        <v>1164</v>
      </c>
      <c r="N346" s="232" t="s">
        <v>1164</v>
      </c>
      <c r="O346" s="232" t="s">
        <v>1164</v>
      </c>
      <c r="P346" s="232"/>
      <c r="Q346" s="234" t="s">
        <v>33</v>
      </c>
      <c r="R346" s="240"/>
    </row>
    <row r="347" s="223" customFormat="1" ht="40.5" spans="1:18">
      <c r="A347" s="244">
        <v>519</v>
      </c>
      <c r="B347" s="255">
        <v>2015</v>
      </c>
      <c r="C347" s="256" t="s">
        <v>19</v>
      </c>
      <c r="D347" s="232"/>
      <c r="E347" s="257" t="s">
        <v>1165</v>
      </c>
      <c r="F347" s="234" t="s">
        <v>1166</v>
      </c>
      <c r="G347" s="237" t="s">
        <v>1167</v>
      </c>
      <c r="H347" s="232">
        <f t="shared" si="12"/>
        <v>80</v>
      </c>
      <c r="I347" s="254">
        <v>80</v>
      </c>
      <c r="J347" s="254">
        <v>0</v>
      </c>
      <c r="K347" s="235" t="s">
        <v>47</v>
      </c>
      <c r="L347" s="232" t="s">
        <v>1168</v>
      </c>
      <c r="M347" s="232" t="s">
        <v>1168</v>
      </c>
      <c r="N347" s="232" t="s">
        <v>1168</v>
      </c>
      <c r="O347" s="232" t="s">
        <v>1168</v>
      </c>
      <c r="P347" s="232"/>
      <c r="Q347" s="234" t="s">
        <v>33</v>
      </c>
      <c r="R347" s="240"/>
    </row>
    <row r="348" s="223" customFormat="1" ht="40.5" spans="1:18">
      <c r="A348" s="244">
        <v>520</v>
      </c>
      <c r="B348" s="255">
        <v>2015</v>
      </c>
      <c r="C348" s="256" t="s">
        <v>19</v>
      </c>
      <c r="D348" s="232"/>
      <c r="E348" s="257" t="s">
        <v>1169</v>
      </c>
      <c r="F348" s="234" t="s">
        <v>1170</v>
      </c>
      <c r="G348" s="237" t="s">
        <v>1171</v>
      </c>
      <c r="H348" s="232">
        <f t="shared" si="12"/>
        <v>60</v>
      </c>
      <c r="I348" s="254">
        <v>60</v>
      </c>
      <c r="J348" s="254">
        <v>0</v>
      </c>
      <c r="K348" s="235" t="s">
        <v>47</v>
      </c>
      <c r="L348" s="232" t="s">
        <v>1172</v>
      </c>
      <c r="M348" s="232" t="s">
        <v>1172</v>
      </c>
      <c r="N348" s="232" t="s">
        <v>1172</v>
      </c>
      <c r="O348" s="232" t="s">
        <v>1172</v>
      </c>
      <c r="P348" s="232"/>
      <c r="Q348" s="234" t="s">
        <v>33</v>
      </c>
      <c r="R348" s="240"/>
    </row>
    <row r="349" s="223" customFormat="1" ht="40.5" spans="1:18">
      <c r="A349" s="244">
        <v>521</v>
      </c>
      <c r="B349" s="255">
        <v>2015</v>
      </c>
      <c r="C349" s="256" t="s">
        <v>19</v>
      </c>
      <c r="D349" s="232"/>
      <c r="E349" s="257" t="s">
        <v>1173</v>
      </c>
      <c r="F349" s="234" t="s">
        <v>1174</v>
      </c>
      <c r="G349" s="237" t="s">
        <v>1175</v>
      </c>
      <c r="H349" s="232">
        <f t="shared" si="12"/>
        <v>50</v>
      </c>
      <c r="I349" s="254">
        <v>50</v>
      </c>
      <c r="J349" s="254">
        <v>0</v>
      </c>
      <c r="K349" s="235" t="s">
        <v>23</v>
      </c>
      <c r="L349" s="232" t="s">
        <v>1176</v>
      </c>
      <c r="M349" s="234" t="s">
        <v>1176</v>
      </c>
      <c r="N349" s="232" t="s">
        <v>1176</v>
      </c>
      <c r="O349" s="232" t="s">
        <v>1176</v>
      </c>
      <c r="P349" s="232" t="s">
        <v>32</v>
      </c>
      <c r="Q349" s="234" t="s">
        <v>38</v>
      </c>
      <c r="R349" s="240" t="s">
        <v>54</v>
      </c>
    </row>
    <row r="350" s="223" customFormat="1" ht="40.5" spans="1:18">
      <c r="A350" s="244">
        <v>522</v>
      </c>
      <c r="B350" s="255">
        <v>2015</v>
      </c>
      <c r="C350" s="256" t="s">
        <v>19</v>
      </c>
      <c r="D350" s="232"/>
      <c r="E350" s="257" t="s">
        <v>1177</v>
      </c>
      <c r="F350" s="234" t="s">
        <v>1174</v>
      </c>
      <c r="G350" s="237" t="s">
        <v>1178</v>
      </c>
      <c r="H350" s="232">
        <f t="shared" si="12"/>
        <v>49</v>
      </c>
      <c r="I350" s="254">
        <v>49</v>
      </c>
      <c r="J350" s="254">
        <v>0</v>
      </c>
      <c r="K350" s="235" t="s">
        <v>23</v>
      </c>
      <c r="L350" s="232" t="s">
        <v>1176</v>
      </c>
      <c r="M350" s="234" t="s">
        <v>1176</v>
      </c>
      <c r="N350" s="232" t="s">
        <v>1176</v>
      </c>
      <c r="O350" s="232" t="s">
        <v>1176</v>
      </c>
      <c r="P350" s="232" t="s">
        <v>32</v>
      </c>
      <c r="Q350" s="234" t="s">
        <v>127</v>
      </c>
      <c r="R350" s="240" t="s">
        <v>54</v>
      </c>
    </row>
    <row r="351" s="223" customFormat="1" ht="67.5" spans="1:18">
      <c r="A351" s="258">
        <v>526</v>
      </c>
      <c r="B351" s="252">
        <v>2018</v>
      </c>
      <c r="C351" s="232" t="s">
        <v>300</v>
      </c>
      <c r="D351" s="232"/>
      <c r="E351" s="245" t="s">
        <v>1179</v>
      </c>
      <c r="F351" s="234" t="s">
        <v>1180</v>
      </c>
      <c r="G351" s="234" t="s">
        <v>1181</v>
      </c>
      <c r="H351" s="232">
        <v>719.82</v>
      </c>
      <c r="I351" s="254">
        <v>719.82</v>
      </c>
      <c r="J351" s="254">
        <v>0</v>
      </c>
      <c r="K351" s="235" t="s">
        <v>30</v>
      </c>
      <c r="L351" s="232" t="s">
        <v>1182</v>
      </c>
      <c r="M351" s="234" t="s">
        <v>1182</v>
      </c>
      <c r="N351" s="232" t="s">
        <v>1182</v>
      </c>
      <c r="O351" s="232" t="s">
        <v>1183</v>
      </c>
      <c r="P351" s="232" t="s">
        <v>1182</v>
      </c>
      <c r="Q351" s="234"/>
      <c r="R351" s="240"/>
    </row>
    <row r="352" s="223" customFormat="1" spans="1:18">
      <c r="A352" s="244"/>
      <c r="B352" s="252"/>
      <c r="C352" s="232"/>
      <c r="D352" s="232"/>
      <c r="E352" s="245"/>
      <c r="F352" s="234"/>
      <c r="G352" s="235"/>
      <c r="H352" s="232"/>
      <c r="I352" s="254"/>
      <c r="J352" s="254"/>
      <c r="K352" s="235"/>
      <c r="L352" s="232"/>
      <c r="M352" s="234"/>
      <c r="N352" s="232"/>
      <c r="O352" s="232"/>
      <c r="P352" s="232"/>
      <c r="Q352" s="234"/>
      <c r="R352" s="240"/>
    </row>
    <row r="353" s="223" customFormat="1" spans="1:18">
      <c r="A353" s="244"/>
      <c r="B353" s="252"/>
      <c r="C353" s="232"/>
      <c r="D353" s="232"/>
      <c r="E353" s="245"/>
      <c r="F353" s="234"/>
      <c r="G353" s="235"/>
      <c r="H353" s="232"/>
      <c r="I353" s="254"/>
      <c r="J353" s="254"/>
      <c r="K353" s="235"/>
      <c r="L353" s="232"/>
      <c r="M353" s="234"/>
      <c r="N353" s="232"/>
      <c r="O353" s="232"/>
      <c r="P353" s="232"/>
      <c r="Q353" s="234"/>
      <c r="R353" s="240"/>
    </row>
    <row r="354" s="223" customFormat="1" ht="29" customHeight="1" spans="1:18">
      <c r="A354" s="235" t="s">
        <v>16</v>
      </c>
      <c r="B354" s="235"/>
      <c r="C354" s="235"/>
      <c r="D354" s="235"/>
      <c r="E354" s="235"/>
      <c r="F354" s="234"/>
      <c r="G354" s="235"/>
      <c r="H354" s="254">
        <f>SUM(H4:H351)</f>
        <v>119195.421812267</v>
      </c>
      <c r="I354" s="254">
        <f>SUM(I4:I351)</f>
        <v>111502.308837792</v>
      </c>
      <c r="J354" s="254">
        <f>SUM(J4:J351)</f>
        <v>7693.11297447519</v>
      </c>
      <c r="K354" s="235"/>
      <c r="L354" s="235"/>
      <c r="M354" s="235"/>
      <c r="N354" s="235"/>
      <c r="O354" s="235"/>
      <c r="P354" s="235"/>
      <c r="Q354" s="235"/>
      <c r="R354" s="240"/>
    </row>
    <row r="358" spans="1:18">
      <c r="H358" s="259"/>
    </row>
  </sheetData>
  <autoFilter xmlns:etc="http://www.wps.cn/officeDocument/2017/etCustomData" ref="A3:S351" etc:filterBottomFollowUsedRange="0">
    <extLst/>
  </autoFilter>
  <mergeCells count="18">
    <mergeCell ref="B1:Q1"/>
    <mergeCell ref="H2:J2"/>
    <mergeCell ref="A354:G354"/>
    <mergeCell ref="A2:A3"/>
    <mergeCell ref="A187:A191"/>
    <mergeCell ref="B2:B3"/>
    <mergeCell ref="C2:C3"/>
    <mergeCell ref="E2:E3"/>
    <mergeCell ref="F2:F3"/>
    <mergeCell ref="G2:G3"/>
    <mergeCell ref="K2:K3"/>
    <mergeCell ref="L2:L3"/>
    <mergeCell ref="M2:M3"/>
    <mergeCell ref="N2:N3"/>
    <mergeCell ref="O2:O3"/>
    <mergeCell ref="P2:P3"/>
    <mergeCell ref="Q2:Q3"/>
    <mergeCell ref="R2:R3"/>
  </mergeCells>
  <dataValidations count="2">
    <dataValidation type="list" allowBlank="1" showInputMessage="1" showErrorMessage="1" sqref="Q3">
      <formula1>"巩固类,升级类,盘活类,调整类"</formula1>
    </dataValidation>
    <dataValidation type="list" allowBlank="1" showInputMessage="1" showErrorMessage="1" sqref="Q4 Q9 Q12 Q18 Q21 Q311 Q6:Q7 Q24:Q54 Q56:Q309">
      <formula1>"巩固,升级,盘活,调整"</formula1>
    </dataValidation>
  </dataValidations>
  <printOptions horizontalCentered="1"/>
  <pageMargins left="0.472222222222222" right="0.472222222222222" top="0.590277777777778" bottom="0.590277777777778" header="0.472222222222222" footer="0.472222222222222"/>
  <pageSetup paperSize="9" scale="42" fitToHeight="0" orientation="landscape" horizontalDpi="600"/>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88"/>
  <sheetViews>
    <sheetView zoomScale="80" zoomScaleNormal="80" workbookViewId="0">
      <pane xSplit="6" ySplit="4" topLeftCell="G299" activePane="bottomRight" state="frozen"/>
      <selection/>
      <selection pane="topRight"/>
      <selection pane="bottomLeft"/>
      <selection pane="bottomRight" activeCell="B386" sqref="B386:S386"/>
    </sheetView>
  </sheetViews>
  <sheetFormatPr defaultColWidth="8.89166666666667" defaultRowHeight="13.5"/>
  <cols>
    <col min="1" max="1" width="4.69166666666667" style="24" customWidth="1"/>
    <col min="2" max="2" width="6.4" style="132" customWidth="1"/>
    <col min="3" max="3" width="9.10833333333333" style="132"/>
    <col min="4" max="4" width="10.6083333333333" style="132" customWidth="1"/>
    <col min="5" max="5" width="8.76666666666667" style="132" customWidth="1"/>
    <col min="6" max="6" width="26.9416666666667" style="133" customWidth="1"/>
    <col min="7" max="7" width="16.7666666666667" style="134" customWidth="1"/>
    <col min="8" max="8" width="46.8083333333333" style="130" customWidth="1"/>
    <col min="9" max="9" width="10.6666666666667" style="130" customWidth="1"/>
    <col min="10" max="11" width="11.3333333333333" style="130" customWidth="1"/>
    <col min="12" max="12" width="7.75833333333333" style="130" customWidth="1"/>
    <col min="13" max="13" width="25.4166666666667" style="130" customWidth="1"/>
    <col min="14" max="14" width="26.6666666666667" style="130" customWidth="1"/>
    <col min="15" max="15" width="25.275" style="130" customWidth="1"/>
    <col min="16" max="16" width="25.975" style="130" customWidth="1"/>
    <col min="17" max="17" width="23.45" style="130" customWidth="1"/>
    <col min="18" max="18" width="9.15" style="134" customWidth="1"/>
    <col min="19" max="19" width="17.775" style="134" customWidth="1"/>
    <col min="20" max="20" width="10.8916666666667" style="130" customWidth="1"/>
    <col min="21" max="16384" width="8.89166666666667" style="130"/>
  </cols>
  <sheetData>
    <row r="1" s="130" customFormat="1" ht="25.5" spans="1:20">
      <c r="A1" s="135" t="s">
        <v>1184</v>
      </c>
      <c r="B1" s="135"/>
      <c r="C1" s="135"/>
      <c r="D1" s="135"/>
      <c r="E1" s="135"/>
      <c r="F1" s="135"/>
      <c r="G1" s="135"/>
      <c r="H1" s="135"/>
      <c r="I1" s="135"/>
      <c r="J1" s="135"/>
      <c r="K1" s="135"/>
      <c r="L1" s="135"/>
      <c r="M1" s="135"/>
      <c r="N1" s="135"/>
      <c r="O1" s="135"/>
      <c r="P1" s="135"/>
      <c r="Q1" s="135"/>
      <c r="R1" s="135"/>
      <c r="S1" s="135"/>
    </row>
    <row r="2" s="130" customFormat="1" spans="1:20">
      <c r="A2" s="24"/>
      <c r="B2" s="132"/>
      <c r="C2" s="132"/>
      <c r="D2" s="132"/>
      <c r="E2" s="132"/>
      <c r="F2" s="133"/>
      <c r="G2" s="134"/>
      <c r="R2" s="134"/>
      <c r="S2" s="134"/>
    </row>
    <row r="3" s="131" customFormat="1" spans="1:20">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20">
      <c r="A4" s="136"/>
      <c r="B4" s="136"/>
      <c r="C4" s="136"/>
      <c r="D4" s="136"/>
      <c r="E4" s="136"/>
      <c r="F4" s="136"/>
      <c r="G4" s="117"/>
      <c r="H4" s="117"/>
      <c r="I4" s="117" t="s">
        <v>16</v>
      </c>
      <c r="J4" s="119" t="s">
        <v>17</v>
      </c>
      <c r="K4" s="119" t="s">
        <v>18</v>
      </c>
      <c r="L4" s="117"/>
      <c r="M4" s="117"/>
      <c r="N4" s="117"/>
      <c r="O4" s="117"/>
      <c r="P4" s="117"/>
      <c r="Q4" s="117"/>
      <c r="R4" s="117"/>
      <c r="S4" s="137"/>
    </row>
    <row r="5" s="111" customFormat="1" ht="40.5" spans="1:20">
      <c r="A5" s="121">
        <v>1</v>
      </c>
      <c r="B5" s="121">
        <v>8</v>
      </c>
      <c r="C5" s="122">
        <v>2013</v>
      </c>
      <c r="D5" s="118" t="s">
        <v>19</v>
      </c>
      <c r="E5" s="118" t="s">
        <v>297</v>
      </c>
      <c r="F5" s="120" t="s">
        <v>1187</v>
      </c>
      <c r="G5" s="118" t="s">
        <v>273</v>
      </c>
      <c r="H5" s="118" t="s">
        <v>61</v>
      </c>
      <c r="I5" s="118">
        <v>40</v>
      </c>
      <c r="J5" s="124">
        <v>40</v>
      </c>
      <c r="K5" s="124">
        <v>0</v>
      </c>
      <c r="L5" s="118" t="s">
        <v>47</v>
      </c>
      <c r="M5" s="118" t="s">
        <v>62</v>
      </c>
      <c r="N5" s="118" t="s">
        <v>62</v>
      </c>
      <c r="O5" s="118" t="s">
        <v>62</v>
      </c>
      <c r="P5" s="118" t="s">
        <v>62</v>
      </c>
      <c r="Q5" s="118" t="s">
        <v>1188</v>
      </c>
      <c r="R5" s="120" t="s">
        <v>33</v>
      </c>
      <c r="S5" s="126"/>
    </row>
    <row r="6" s="111" customFormat="1" ht="27" spans="1:20">
      <c r="A6" s="121">
        <v>2</v>
      </c>
      <c r="B6" s="121">
        <v>23</v>
      </c>
      <c r="C6" s="122">
        <v>2013</v>
      </c>
      <c r="D6" s="118" t="s">
        <v>19</v>
      </c>
      <c r="E6" s="118" t="s">
        <v>297</v>
      </c>
      <c r="F6" s="120" t="s">
        <v>118</v>
      </c>
      <c r="G6" s="118" t="s">
        <v>119</v>
      </c>
      <c r="H6" s="118" t="s">
        <v>120</v>
      </c>
      <c r="I6" s="118">
        <v>35</v>
      </c>
      <c r="J6" s="124">
        <v>35</v>
      </c>
      <c r="K6" s="124">
        <v>0</v>
      </c>
      <c r="L6" s="118" t="s">
        <v>47</v>
      </c>
      <c r="M6" s="118" t="s">
        <v>121</v>
      </c>
      <c r="N6" s="118" t="s">
        <v>121</v>
      </c>
      <c r="O6" s="118" t="s">
        <v>121</v>
      </c>
      <c r="P6" s="118" t="s">
        <v>121</v>
      </c>
      <c r="Q6" s="118" t="s">
        <v>1189</v>
      </c>
      <c r="R6" s="120" t="s">
        <v>33</v>
      </c>
      <c r="S6" s="126"/>
    </row>
    <row r="7" s="111" customFormat="1" ht="54" spans="1:20">
      <c r="A7" s="121">
        <v>3</v>
      </c>
      <c r="B7" s="121">
        <v>25</v>
      </c>
      <c r="C7" s="122">
        <v>2013</v>
      </c>
      <c r="D7" s="118" t="s">
        <v>19</v>
      </c>
      <c r="E7" s="118" t="s">
        <v>297</v>
      </c>
      <c r="F7" s="120" t="s">
        <v>129</v>
      </c>
      <c r="G7" s="118" t="s">
        <v>130</v>
      </c>
      <c r="H7" s="118" t="s">
        <v>131</v>
      </c>
      <c r="I7" s="118">
        <v>42</v>
      </c>
      <c r="J7" s="124">
        <v>42</v>
      </c>
      <c r="K7" s="124">
        <v>0</v>
      </c>
      <c r="L7" s="117" t="s">
        <v>23</v>
      </c>
      <c r="M7" s="149" t="s">
        <v>299</v>
      </c>
      <c r="N7" s="149" t="s">
        <v>132</v>
      </c>
      <c r="O7" s="149" t="s">
        <v>299</v>
      </c>
      <c r="P7" s="149" t="s">
        <v>299</v>
      </c>
      <c r="Q7" s="149" t="s">
        <v>133</v>
      </c>
      <c r="R7" s="210" t="s">
        <v>127</v>
      </c>
      <c r="S7" s="157" t="s">
        <v>54</v>
      </c>
      <c r="T7" s="162"/>
    </row>
    <row r="8" s="111" customFormat="1" ht="40.5" spans="1:20">
      <c r="A8" s="121">
        <v>4</v>
      </c>
      <c r="B8" s="121">
        <v>34</v>
      </c>
      <c r="C8" s="122">
        <v>2014</v>
      </c>
      <c r="D8" s="118" t="s">
        <v>19</v>
      </c>
      <c r="E8" s="118" t="s">
        <v>297</v>
      </c>
      <c r="F8" s="120" t="s">
        <v>152</v>
      </c>
      <c r="G8" s="118" t="s">
        <v>153</v>
      </c>
      <c r="H8" s="118" t="s">
        <v>154</v>
      </c>
      <c r="I8" s="118">
        <v>45</v>
      </c>
      <c r="J8" s="124">
        <v>45</v>
      </c>
      <c r="K8" s="124">
        <v>0</v>
      </c>
      <c r="L8" s="118" t="s">
        <v>47</v>
      </c>
      <c r="M8" s="118" t="s">
        <v>37</v>
      </c>
      <c r="N8" s="118" t="s">
        <v>37</v>
      </c>
      <c r="O8" s="118" t="s">
        <v>37</v>
      </c>
      <c r="P8" s="118" t="s">
        <v>37</v>
      </c>
      <c r="Q8" s="118" t="s">
        <v>1190</v>
      </c>
      <c r="R8" s="120" t="s">
        <v>33</v>
      </c>
      <c r="S8" s="126"/>
    </row>
    <row r="9" s="111" customFormat="1" ht="40.5" spans="1:20">
      <c r="A9" s="121">
        <v>5</v>
      </c>
      <c r="B9" s="121">
        <v>35</v>
      </c>
      <c r="C9" s="122">
        <v>2014</v>
      </c>
      <c r="D9" s="118" t="s">
        <v>19</v>
      </c>
      <c r="E9" s="118" t="s">
        <v>297</v>
      </c>
      <c r="F9" s="120" t="s">
        <v>155</v>
      </c>
      <c r="G9" s="118" t="s">
        <v>156</v>
      </c>
      <c r="H9" s="118" t="s">
        <v>157</v>
      </c>
      <c r="I9" s="118">
        <v>98.41</v>
      </c>
      <c r="J9" s="124">
        <v>98.41</v>
      </c>
      <c r="K9" s="124">
        <v>0</v>
      </c>
      <c r="L9" s="118" t="s">
        <v>30</v>
      </c>
      <c r="M9" s="118" t="s">
        <v>158</v>
      </c>
      <c r="N9" s="118" t="s">
        <v>158</v>
      </c>
      <c r="O9" s="118" t="s">
        <v>158</v>
      </c>
      <c r="P9" s="118" t="s">
        <v>158</v>
      </c>
      <c r="Q9" s="118" t="s">
        <v>133</v>
      </c>
      <c r="R9" s="120" t="s">
        <v>33</v>
      </c>
      <c r="S9" s="126"/>
    </row>
    <row r="10" s="111" customFormat="1" ht="40.5" spans="1:20">
      <c r="A10" s="121">
        <v>6</v>
      </c>
      <c r="B10" s="121">
        <v>36</v>
      </c>
      <c r="C10" s="122">
        <v>2014</v>
      </c>
      <c r="D10" s="118" t="s">
        <v>19</v>
      </c>
      <c r="E10" s="118" t="s">
        <v>297</v>
      </c>
      <c r="F10" s="120" t="s">
        <v>159</v>
      </c>
      <c r="G10" s="118" t="s">
        <v>130</v>
      </c>
      <c r="H10" s="118" t="s">
        <v>160</v>
      </c>
      <c r="I10" s="118">
        <v>60</v>
      </c>
      <c r="J10" s="124">
        <v>60</v>
      </c>
      <c r="K10" s="124">
        <v>0</v>
      </c>
      <c r="L10" s="118" t="s">
        <v>23</v>
      </c>
      <c r="M10" s="118" t="s">
        <v>161</v>
      </c>
      <c r="N10" s="118" t="s">
        <v>161</v>
      </c>
      <c r="O10" s="118" t="s">
        <v>161</v>
      </c>
      <c r="P10" s="118" t="s">
        <v>161</v>
      </c>
      <c r="Q10" s="118" t="s">
        <v>133</v>
      </c>
      <c r="R10" s="120" t="s">
        <v>38</v>
      </c>
      <c r="S10" s="157" t="s">
        <v>54</v>
      </c>
      <c r="T10" s="162"/>
    </row>
    <row r="11" s="111" customFormat="1" ht="67.5" spans="1:20">
      <c r="A11" s="121">
        <v>7</v>
      </c>
      <c r="B11" s="121">
        <v>44</v>
      </c>
      <c r="C11" s="122">
        <v>2014</v>
      </c>
      <c r="D11" s="118" t="s">
        <v>19</v>
      </c>
      <c r="E11" s="118" t="s">
        <v>297</v>
      </c>
      <c r="F11" s="120" t="s">
        <v>190</v>
      </c>
      <c r="G11" s="118" t="s">
        <v>191</v>
      </c>
      <c r="H11" s="118" t="s">
        <v>192</v>
      </c>
      <c r="I11" s="118">
        <v>75</v>
      </c>
      <c r="J11" s="124">
        <v>75</v>
      </c>
      <c r="K11" s="124">
        <v>0</v>
      </c>
      <c r="L11" s="118" t="s">
        <v>23</v>
      </c>
      <c r="M11" s="118" t="s">
        <v>193</v>
      </c>
      <c r="N11" s="118" t="s">
        <v>193</v>
      </c>
      <c r="O11" s="118" t="s">
        <v>193</v>
      </c>
      <c r="P11" s="118" t="s">
        <v>193</v>
      </c>
      <c r="Q11" s="118" t="s">
        <v>133</v>
      </c>
      <c r="R11" s="120" t="s">
        <v>38</v>
      </c>
      <c r="S11" s="157" t="s">
        <v>54</v>
      </c>
      <c r="T11" s="162"/>
    </row>
    <row r="12" s="111" customFormat="1" ht="40.5" spans="1:20">
      <c r="A12" s="121">
        <v>8</v>
      </c>
      <c r="B12" s="121">
        <v>49</v>
      </c>
      <c r="C12" s="122">
        <v>2014</v>
      </c>
      <c r="D12" s="118" t="s">
        <v>19</v>
      </c>
      <c r="E12" s="118" t="s">
        <v>297</v>
      </c>
      <c r="F12" s="120" t="s">
        <v>210</v>
      </c>
      <c r="G12" s="118" t="s">
        <v>211</v>
      </c>
      <c r="H12" s="118" t="s">
        <v>212</v>
      </c>
      <c r="I12" s="118">
        <v>120</v>
      </c>
      <c r="J12" s="124">
        <v>120</v>
      </c>
      <c r="K12" s="124">
        <v>0</v>
      </c>
      <c r="L12" s="118" t="s">
        <v>23</v>
      </c>
      <c r="M12" s="118" t="s">
        <v>213</v>
      </c>
      <c r="N12" s="118" t="s">
        <v>214</v>
      </c>
      <c r="O12" s="118" t="s">
        <v>213</v>
      </c>
      <c r="P12" s="118" t="s">
        <v>213</v>
      </c>
      <c r="Q12" s="118" t="s">
        <v>133</v>
      </c>
      <c r="R12" s="120" t="s">
        <v>38</v>
      </c>
      <c r="S12" s="126"/>
    </row>
    <row r="13" s="111" customFormat="1" ht="40.5" spans="1:20">
      <c r="A13" s="121">
        <v>9</v>
      </c>
      <c r="B13" s="121">
        <v>70</v>
      </c>
      <c r="C13" s="122">
        <v>2015</v>
      </c>
      <c r="D13" s="118" t="s">
        <v>19</v>
      </c>
      <c r="E13" s="118" t="s">
        <v>297</v>
      </c>
      <c r="F13" s="120" t="s">
        <v>250</v>
      </c>
      <c r="G13" s="118" t="s">
        <v>211</v>
      </c>
      <c r="H13" s="118" t="s">
        <v>251</v>
      </c>
      <c r="I13" s="118">
        <v>50</v>
      </c>
      <c r="J13" s="124">
        <v>50</v>
      </c>
      <c r="K13" s="124">
        <v>0</v>
      </c>
      <c r="L13" s="118" t="s">
        <v>30</v>
      </c>
      <c r="M13" s="118" t="s">
        <v>213</v>
      </c>
      <c r="N13" s="118" t="s">
        <v>213</v>
      </c>
      <c r="O13" s="118" t="s">
        <v>213</v>
      </c>
      <c r="P13" s="118" t="s">
        <v>213</v>
      </c>
      <c r="Q13" s="118" t="s">
        <v>133</v>
      </c>
      <c r="R13" s="120" t="s">
        <v>33</v>
      </c>
      <c r="S13" s="126"/>
    </row>
    <row r="14" s="111" customFormat="1" ht="40.5" spans="1:20">
      <c r="A14" s="121">
        <v>10</v>
      </c>
      <c r="B14" s="121">
        <v>73</v>
      </c>
      <c r="C14" s="122">
        <v>2015</v>
      </c>
      <c r="D14" s="118" t="s">
        <v>19</v>
      </c>
      <c r="E14" s="118" t="s">
        <v>297</v>
      </c>
      <c r="F14" s="120" t="s">
        <v>256</v>
      </c>
      <c r="G14" s="118" t="s">
        <v>153</v>
      </c>
      <c r="H14" s="118" t="s">
        <v>257</v>
      </c>
      <c r="I14" s="118">
        <v>40</v>
      </c>
      <c r="J14" s="124">
        <v>40</v>
      </c>
      <c r="K14" s="124">
        <v>0</v>
      </c>
      <c r="L14" s="118" t="s">
        <v>47</v>
      </c>
      <c r="M14" s="118" t="s">
        <v>258</v>
      </c>
      <c r="N14" s="118" t="s">
        <v>258</v>
      </c>
      <c r="O14" s="118" t="s">
        <v>258</v>
      </c>
      <c r="P14" s="118" t="s">
        <v>258</v>
      </c>
      <c r="Q14" s="118" t="s">
        <v>1190</v>
      </c>
      <c r="R14" s="120" t="s">
        <v>33</v>
      </c>
      <c r="S14" s="126"/>
    </row>
    <row r="15" s="111" customFormat="1" ht="67.5" spans="1:20">
      <c r="A15" s="121">
        <v>11</v>
      </c>
      <c r="B15" s="121">
        <v>78</v>
      </c>
      <c r="C15" s="122">
        <v>2015</v>
      </c>
      <c r="D15" s="118" t="s">
        <v>19</v>
      </c>
      <c r="E15" s="118" t="s">
        <v>297</v>
      </c>
      <c r="F15" s="120" t="s">
        <v>272</v>
      </c>
      <c r="G15" s="118" t="s">
        <v>273</v>
      </c>
      <c r="H15" s="118" t="s">
        <v>274</v>
      </c>
      <c r="I15" s="118">
        <v>270</v>
      </c>
      <c r="J15" s="124">
        <v>270</v>
      </c>
      <c r="K15" s="124">
        <v>0</v>
      </c>
      <c r="L15" s="118" t="s">
        <v>23</v>
      </c>
      <c r="M15" s="127" t="s">
        <v>299</v>
      </c>
      <c r="N15" s="118" t="s">
        <v>276</v>
      </c>
      <c r="O15" s="118" t="s">
        <v>299</v>
      </c>
      <c r="P15" s="118" t="s">
        <v>299</v>
      </c>
      <c r="Q15" s="118" t="s">
        <v>133</v>
      </c>
      <c r="R15" s="120" t="s">
        <v>127</v>
      </c>
      <c r="S15" s="126" t="s">
        <v>1191</v>
      </c>
    </row>
    <row r="16" s="111" customFormat="1" ht="54" spans="1:20">
      <c r="A16" s="121">
        <v>12</v>
      </c>
      <c r="B16" s="121">
        <v>79</v>
      </c>
      <c r="C16" s="122">
        <v>2015</v>
      </c>
      <c r="D16" s="118" t="s">
        <v>19</v>
      </c>
      <c r="E16" s="118" t="s">
        <v>297</v>
      </c>
      <c r="F16" s="120" t="s">
        <v>278</v>
      </c>
      <c r="G16" s="118" t="s">
        <v>273</v>
      </c>
      <c r="H16" s="118" t="s">
        <v>279</v>
      </c>
      <c r="I16" s="118">
        <v>130</v>
      </c>
      <c r="J16" s="124">
        <v>130</v>
      </c>
      <c r="K16" s="124">
        <v>0</v>
      </c>
      <c r="L16" s="118" t="s">
        <v>23</v>
      </c>
      <c r="M16" s="127" t="s">
        <v>1192</v>
      </c>
      <c r="N16" s="118" t="s">
        <v>276</v>
      </c>
      <c r="O16" s="118" t="s">
        <v>1192</v>
      </c>
      <c r="P16" s="118" t="s">
        <v>1192</v>
      </c>
      <c r="Q16" s="118" t="s">
        <v>133</v>
      </c>
      <c r="R16" s="120" t="s">
        <v>127</v>
      </c>
      <c r="S16" s="126" t="s">
        <v>1193</v>
      </c>
    </row>
    <row r="17" s="111" customFormat="1" ht="40.5" spans="1:20">
      <c r="A17" s="121">
        <v>13</v>
      </c>
      <c r="B17" s="121">
        <v>93</v>
      </c>
      <c r="C17" s="122">
        <v>2015</v>
      </c>
      <c r="D17" s="117" t="s">
        <v>232</v>
      </c>
      <c r="E17" s="118" t="s">
        <v>297</v>
      </c>
      <c r="F17" s="120" t="s">
        <v>296</v>
      </c>
      <c r="G17" s="118" t="s">
        <v>297</v>
      </c>
      <c r="H17" s="118" t="s">
        <v>298</v>
      </c>
      <c r="I17" s="118">
        <v>299.97</v>
      </c>
      <c r="J17" s="124">
        <v>299.97</v>
      </c>
      <c r="K17" s="124">
        <v>0</v>
      </c>
      <c r="L17" s="118" t="s">
        <v>23</v>
      </c>
      <c r="M17" s="118" t="s">
        <v>299</v>
      </c>
      <c r="N17" s="118" t="s">
        <v>299</v>
      </c>
      <c r="O17" s="118" t="s">
        <v>299</v>
      </c>
      <c r="P17" s="118" t="s">
        <v>299</v>
      </c>
      <c r="Q17" s="118" t="s">
        <v>133</v>
      </c>
      <c r="R17" s="120" t="s">
        <v>127</v>
      </c>
      <c r="S17" s="157" t="s">
        <v>1194</v>
      </c>
    </row>
    <row r="18" s="111" customFormat="1" ht="121.5" spans="1:20">
      <c r="A18" s="121">
        <v>14</v>
      </c>
      <c r="B18" s="121">
        <v>99</v>
      </c>
      <c r="C18" s="122">
        <v>2016</v>
      </c>
      <c r="D18" s="118" t="s">
        <v>300</v>
      </c>
      <c r="E18" s="118" t="s">
        <v>297</v>
      </c>
      <c r="F18" s="120" t="s">
        <v>318</v>
      </c>
      <c r="G18" s="118" t="s">
        <v>319</v>
      </c>
      <c r="H18" s="118" t="s">
        <v>320</v>
      </c>
      <c r="I18" s="118">
        <v>55.68</v>
      </c>
      <c r="J18" s="124">
        <v>55.68</v>
      </c>
      <c r="K18" s="124">
        <v>0</v>
      </c>
      <c r="L18" s="118" t="s">
        <v>47</v>
      </c>
      <c r="M18" s="118" t="s">
        <v>321</v>
      </c>
      <c r="N18" s="118" t="s">
        <v>321</v>
      </c>
      <c r="O18" s="118" t="s">
        <v>321</v>
      </c>
      <c r="P18" s="118" t="s">
        <v>321</v>
      </c>
      <c r="Q18" s="118" t="s">
        <v>1195</v>
      </c>
      <c r="R18" s="120" t="s">
        <v>33</v>
      </c>
      <c r="S18" s="126"/>
    </row>
    <row r="19" s="111" customFormat="1" ht="94.5" spans="1:20">
      <c r="A19" s="121">
        <v>15</v>
      </c>
      <c r="B19" s="121">
        <v>100</v>
      </c>
      <c r="C19" s="122">
        <v>2016</v>
      </c>
      <c r="D19" s="118" t="s">
        <v>300</v>
      </c>
      <c r="E19" s="118" t="s">
        <v>297</v>
      </c>
      <c r="F19" s="120" t="s">
        <v>322</v>
      </c>
      <c r="G19" s="118" t="s">
        <v>323</v>
      </c>
      <c r="H19" s="118" t="s">
        <v>324</v>
      </c>
      <c r="I19" s="118">
        <v>50.6</v>
      </c>
      <c r="J19" s="124">
        <v>50.6</v>
      </c>
      <c r="K19" s="124">
        <v>0</v>
      </c>
      <c r="L19" s="118" t="s">
        <v>47</v>
      </c>
      <c r="M19" s="118" t="s">
        <v>325</v>
      </c>
      <c r="N19" s="118" t="s">
        <v>325</v>
      </c>
      <c r="O19" s="118" t="s">
        <v>325</v>
      </c>
      <c r="P19" s="118" t="s">
        <v>325</v>
      </c>
      <c r="Q19" s="118" t="s">
        <v>1196</v>
      </c>
      <c r="R19" s="120" t="s">
        <v>33</v>
      </c>
      <c r="S19" s="126"/>
    </row>
    <row r="20" s="111" customFormat="1" ht="27" spans="1:20">
      <c r="A20" s="121">
        <v>16</v>
      </c>
      <c r="B20" s="121">
        <v>101</v>
      </c>
      <c r="C20" s="122">
        <v>2016</v>
      </c>
      <c r="D20" s="118" t="s">
        <v>300</v>
      </c>
      <c r="E20" s="118" t="s">
        <v>297</v>
      </c>
      <c r="F20" s="120" t="s">
        <v>326</v>
      </c>
      <c r="G20" s="118" t="s">
        <v>327</v>
      </c>
      <c r="H20" s="118" t="s">
        <v>328</v>
      </c>
      <c r="I20" s="118">
        <v>10.08</v>
      </c>
      <c r="J20" s="124">
        <v>10.08</v>
      </c>
      <c r="K20" s="124">
        <v>0</v>
      </c>
      <c r="L20" s="118" t="s">
        <v>47</v>
      </c>
      <c r="M20" s="118" t="s">
        <v>329</v>
      </c>
      <c r="N20" s="118" t="s">
        <v>329</v>
      </c>
      <c r="O20" s="118" t="s">
        <v>329</v>
      </c>
      <c r="P20" s="118" t="s">
        <v>329</v>
      </c>
      <c r="Q20" s="118" t="s">
        <v>1197</v>
      </c>
      <c r="R20" s="120" t="s">
        <v>33</v>
      </c>
      <c r="S20" s="126"/>
    </row>
    <row r="21" s="111" customFormat="1" ht="40.5" spans="1:20">
      <c r="A21" s="121">
        <v>17</v>
      </c>
      <c r="B21" s="121">
        <v>113</v>
      </c>
      <c r="C21" s="122">
        <v>2016</v>
      </c>
      <c r="D21" s="118" t="s">
        <v>300</v>
      </c>
      <c r="E21" s="118" t="s">
        <v>297</v>
      </c>
      <c r="F21" s="120" t="s">
        <v>370</v>
      </c>
      <c r="G21" s="118" t="s">
        <v>371</v>
      </c>
      <c r="H21" s="118" t="s">
        <v>372</v>
      </c>
      <c r="I21" s="118">
        <v>13.38</v>
      </c>
      <c r="J21" s="124">
        <v>13.38</v>
      </c>
      <c r="K21" s="124">
        <v>0</v>
      </c>
      <c r="L21" s="118" t="s">
        <v>23</v>
      </c>
      <c r="M21" s="118" t="s">
        <v>373</v>
      </c>
      <c r="N21" s="118" t="s">
        <v>373</v>
      </c>
      <c r="O21" s="118" t="s">
        <v>373</v>
      </c>
      <c r="P21" s="118" t="s">
        <v>373</v>
      </c>
      <c r="Q21" s="118" t="s">
        <v>133</v>
      </c>
      <c r="R21" s="120" t="s">
        <v>38</v>
      </c>
      <c r="S21" s="126"/>
    </row>
    <row r="22" s="111" customFormat="1" ht="27" spans="1:20">
      <c r="A22" s="121">
        <v>18</v>
      </c>
      <c r="B22" s="121">
        <v>114</v>
      </c>
      <c r="C22" s="122">
        <v>2016</v>
      </c>
      <c r="D22" s="118" t="s">
        <v>300</v>
      </c>
      <c r="E22" s="118" t="s">
        <v>297</v>
      </c>
      <c r="F22" s="120" t="s">
        <v>374</v>
      </c>
      <c r="G22" s="118" t="s">
        <v>375</v>
      </c>
      <c r="H22" s="118" t="s">
        <v>376</v>
      </c>
      <c r="I22" s="118">
        <v>5.15</v>
      </c>
      <c r="J22" s="124">
        <v>5.15</v>
      </c>
      <c r="K22" s="124">
        <v>0</v>
      </c>
      <c r="L22" s="118" t="s">
        <v>47</v>
      </c>
      <c r="M22" s="118" t="s">
        <v>377</v>
      </c>
      <c r="N22" s="118" t="s">
        <v>377</v>
      </c>
      <c r="O22" s="118" t="s">
        <v>377</v>
      </c>
      <c r="P22" s="118" t="s">
        <v>377</v>
      </c>
      <c r="Q22" s="118" t="s">
        <v>1198</v>
      </c>
      <c r="R22" s="120" t="s">
        <v>33</v>
      </c>
      <c r="S22" s="126"/>
    </row>
    <row r="23" s="111" customFormat="1" ht="40.5" spans="1:20">
      <c r="A23" s="121">
        <v>19</v>
      </c>
      <c r="B23" s="121">
        <v>124</v>
      </c>
      <c r="C23" s="122">
        <v>2016</v>
      </c>
      <c r="D23" s="118" t="s">
        <v>300</v>
      </c>
      <c r="E23" s="118" t="s">
        <v>297</v>
      </c>
      <c r="F23" s="120" t="s">
        <v>407</v>
      </c>
      <c r="G23" s="118" t="s">
        <v>273</v>
      </c>
      <c r="H23" s="118" t="s">
        <v>408</v>
      </c>
      <c r="I23" s="118">
        <v>9.54</v>
      </c>
      <c r="J23" s="124">
        <v>9.54</v>
      </c>
      <c r="K23" s="124">
        <v>0</v>
      </c>
      <c r="L23" s="118" t="s">
        <v>30</v>
      </c>
      <c r="M23" s="118" t="s">
        <v>193</v>
      </c>
      <c r="N23" s="118" t="s">
        <v>193</v>
      </c>
      <c r="O23" s="118" t="s">
        <v>193</v>
      </c>
      <c r="P23" s="118" t="s">
        <v>193</v>
      </c>
      <c r="Q23" s="118" t="s">
        <v>133</v>
      </c>
      <c r="R23" s="120" t="s">
        <v>33</v>
      </c>
      <c r="S23" s="157" t="s">
        <v>54</v>
      </c>
    </row>
    <row r="24" s="111" customFormat="1" ht="40.5" spans="1:20">
      <c r="A24" s="121">
        <v>20</v>
      </c>
      <c r="B24" s="121">
        <v>134</v>
      </c>
      <c r="C24" s="122">
        <v>2016</v>
      </c>
      <c r="D24" s="118" t="s">
        <v>300</v>
      </c>
      <c r="E24" s="118" t="s">
        <v>297</v>
      </c>
      <c r="F24" s="120" t="s">
        <v>440</v>
      </c>
      <c r="G24" s="118" t="s">
        <v>153</v>
      </c>
      <c r="H24" s="118" t="s">
        <v>441</v>
      </c>
      <c r="I24" s="118">
        <v>10</v>
      </c>
      <c r="J24" s="124">
        <v>10</v>
      </c>
      <c r="K24" s="124">
        <v>0</v>
      </c>
      <c r="L24" s="117" t="s">
        <v>23</v>
      </c>
      <c r="M24" s="118" t="s">
        <v>442</v>
      </c>
      <c r="N24" s="118" t="s">
        <v>443</v>
      </c>
      <c r="O24" s="118" t="s">
        <v>442</v>
      </c>
      <c r="P24" s="118" t="s">
        <v>442</v>
      </c>
      <c r="Q24" s="118" t="s">
        <v>133</v>
      </c>
      <c r="R24" s="120" t="s">
        <v>38</v>
      </c>
      <c r="S24" s="157" t="s">
        <v>1199</v>
      </c>
      <c r="T24" s="162"/>
    </row>
    <row r="25" s="111" customFormat="1" ht="40.5" spans="1:20">
      <c r="A25" s="121">
        <v>21</v>
      </c>
      <c r="B25" s="121">
        <v>135</v>
      </c>
      <c r="C25" s="122">
        <v>2016</v>
      </c>
      <c r="D25" s="118" t="s">
        <v>300</v>
      </c>
      <c r="E25" s="118" t="s">
        <v>297</v>
      </c>
      <c r="F25" s="120" t="s">
        <v>444</v>
      </c>
      <c r="G25" s="118" t="s">
        <v>371</v>
      </c>
      <c r="H25" s="118" t="s">
        <v>445</v>
      </c>
      <c r="I25" s="118">
        <v>20</v>
      </c>
      <c r="J25" s="124">
        <v>20</v>
      </c>
      <c r="K25" s="124">
        <v>0</v>
      </c>
      <c r="L25" s="118" t="s">
        <v>47</v>
      </c>
      <c r="M25" s="118" t="s">
        <v>37</v>
      </c>
      <c r="N25" s="118" t="s">
        <v>37</v>
      </c>
      <c r="O25" s="118" t="s">
        <v>37</v>
      </c>
      <c r="P25" s="118" t="s">
        <v>37</v>
      </c>
      <c r="Q25" s="118" t="s">
        <v>1200</v>
      </c>
      <c r="R25" s="120"/>
      <c r="S25" s="126"/>
    </row>
    <row r="26" s="111" customFormat="1" ht="27" spans="1:20">
      <c r="A26" s="121">
        <v>22</v>
      </c>
      <c r="B26" s="121">
        <v>151</v>
      </c>
      <c r="C26" s="122">
        <v>2017</v>
      </c>
      <c r="D26" s="118" t="s">
        <v>300</v>
      </c>
      <c r="E26" s="118" t="s">
        <v>297</v>
      </c>
      <c r="F26" s="120" t="s">
        <v>476</v>
      </c>
      <c r="G26" s="118" t="s">
        <v>477</v>
      </c>
      <c r="H26" s="118" t="s">
        <v>478</v>
      </c>
      <c r="I26" s="118">
        <v>15.2</v>
      </c>
      <c r="J26" s="124">
        <v>15.2</v>
      </c>
      <c r="K26" s="124">
        <v>0</v>
      </c>
      <c r="L26" s="118" t="s">
        <v>47</v>
      </c>
      <c r="M26" s="118" t="s">
        <v>479</v>
      </c>
      <c r="N26" s="118" t="s">
        <v>479</v>
      </c>
      <c r="O26" s="118" t="s">
        <v>479</v>
      </c>
      <c r="P26" s="118" t="s">
        <v>479</v>
      </c>
      <c r="Q26" s="118" t="s">
        <v>1201</v>
      </c>
      <c r="R26" s="120" t="s">
        <v>33</v>
      </c>
      <c r="S26" s="126"/>
    </row>
    <row r="27" s="111" customFormat="1" ht="27" spans="1:20">
      <c r="A27" s="121">
        <v>23</v>
      </c>
      <c r="B27" s="121">
        <v>154</v>
      </c>
      <c r="C27" s="122">
        <v>2017</v>
      </c>
      <c r="D27" s="118" t="s">
        <v>300</v>
      </c>
      <c r="E27" s="118" t="s">
        <v>297</v>
      </c>
      <c r="F27" s="120" t="s">
        <v>487</v>
      </c>
      <c r="G27" s="118" t="s">
        <v>156</v>
      </c>
      <c r="H27" s="118" t="s">
        <v>488</v>
      </c>
      <c r="I27" s="118">
        <v>5.23</v>
      </c>
      <c r="J27" s="124">
        <v>5.23</v>
      </c>
      <c r="K27" s="124">
        <v>0</v>
      </c>
      <c r="L27" s="118" t="s">
        <v>47</v>
      </c>
      <c r="M27" s="118" t="s">
        <v>489</v>
      </c>
      <c r="N27" s="118" t="s">
        <v>489</v>
      </c>
      <c r="O27" s="118" t="s">
        <v>489</v>
      </c>
      <c r="P27" s="118" t="s">
        <v>489</v>
      </c>
      <c r="Q27" s="118" t="s">
        <v>1202</v>
      </c>
      <c r="R27" s="120" t="s">
        <v>33</v>
      </c>
      <c r="S27" s="126"/>
    </row>
    <row r="28" s="111" customFormat="1" ht="27" spans="1:20">
      <c r="A28" s="121">
        <v>24</v>
      </c>
      <c r="B28" s="121">
        <v>168</v>
      </c>
      <c r="C28" s="122">
        <v>2017</v>
      </c>
      <c r="D28" s="118" t="s">
        <v>300</v>
      </c>
      <c r="E28" s="118" t="s">
        <v>297</v>
      </c>
      <c r="F28" s="120" t="s">
        <v>530</v>
      </c>
      <c r="G28" s="118" t="s">
        <v>531</v>
      </c>
      <c r="H28" s="118" t="s">
        <v>532</v>
      </c>
      <c r="I28" s="118">
        <v>40</v>
      </c>
      <c r="J28" s="124">
        <v>40</v>
      </c>
      <c r="K28" s="124">
        <v>0</v>
      </c>
      <c r="L28" s="118" t="s">
        <v>47</v>
      </c>
      <c r="M28" s="118" t="s">
        <v>533</v>
      </c>
      <c r="N28" s="118" t="s">
        <v>533</v>
      </c>
      <c r="O28" s="118" t="s">
        <v>533</v>
      </c>
      <c r="P28" s="118" t="s">
        <v>533</v>
      </c>
      <c r="Q28" s="118" t="s">
        <v>1203</v>
      </c>
      <c r="R28" s="120" t="s">
        <v>33</v>
      </c>
      <c r="S28" s="126"/>
    </row>
    <row r="29" s="111" customFormat="1" ht="40.5" spans="1:20">
      <c r="A29" s="121">
        <v>25</v>
      </c>
      <c r="B29" s="121">
        <v>180</v>
      </c>
      <c r="C29" s="122">
        <v>2018</v>
      </c>
      <c r="D29" s="118" t="s">
        <v>300</v>
      </c>
      <c r="E29" s="118" t="s">
        <v>297</v>
      </c>
      <c r="F29" s="120" t="s">
        <v>543</v>
      </c>
      <c r="G29" s="118" t="s">
        <v>153</v>
      </c>
      <c r="H29" s="118" t="s">
        <v>544</v>
      </c>
      <c r="I29" s="118">
        <v>30</v>
      </c>
      <c r="J29" s="124">
        <v>30</v>
      </c>
      <c r="K29" s="124">
        <v>0</v>
      </c>
      <c r="L29" s="117" t="s">
        <v>23</v>
      </c>
      <c r="M29" s="118" t="s">
        <v>546</v>
      </c>
      <c r="N29" s="118" t="s">
        <v>546</v>
      </c>
      <c r="O29" s="118" t="s">
        <v>546</v>
      </c>
      <c r="P29" s="118" t="s">
        <v>546</v>
      </c>
      <c r="Q29" s="118" t="s">
        <v>133</v>
      </c>
      <c r="R29" s="210" t="s">
        <v>38</v>
      </c>
      <c r="S29" s="157" t="s">
        <v>1204</v>
      </c>
      <c r="T29" s="176"/>
    </row>
    <row r="30" s="111" customFormat="1" ht="27" spans="1:20">
      <c r="A30" s="121">
        <v>26</v>
      </c>
      <c r="B30" s="121">
        <v>182</v>
      </c>
      <c r="C30" s="122">
        <v>2018</v>
      </c>
      <c r="D30" s="118" t="s">
        <v>300</v>
      </c>
      <c r="E30" s="118" t="s">
        <v>297</v>
      </c>
      <c r="F30" s="120" t="s">
        <v>552</v>
      </c>
      <c r="G30" s="118" t="s">
        <v>156</v>
      </c>
      <c r="H30" s="118" t="s">
        <v>553</v>
      </c>
      <c r="I30" s="118">
        <v>119.96</v>
      </c>
      <c r="J30" s="124">
        <v>119.96</v>
      </c>
      <c r="K30" s="124">
        <v>0</v>
      </c>
      <c r="L30" s="118" t="s">
        <v>47</v>
      </c>
      <c r="M30" s="118" t="s">
        <v>554</v>
      </c>
      <c r="N30" s="118" t="s">
        <v>554</v>
      </c>
      <c r="O30" s="118" t="s">
        <v>554</v>
      </c>
      <c r="P30" s="118" t="s">
        <v>554</v>
      </c>
      <c r="Q30" s="118" t="s">
        <v>1202</v>
      </c>
      <c r="R30" s="120" t="s">
        <v>33</v>
      </c>
      <c r="S30" s="126"/>
    </row>
    <row r="31" s="111" customFormat="1" ht="40.5" spans="1:20">
      <c r="A31" s="121">
        <v>27</v>
      </c>
      <c r="B31" s="121">
        <v>186</v>
      </c>
      <c r="C31" s="122">
        <v>2018</v>
      </c>
      <c r="D31" s="118" t="s">
        <v>300</v>
      </c>
      <c r="E31" s="118" t="s">
        <v>297</v>
      </c>
      <c r="F31" s="120" t="s">
        <v>566</v>
      </c>
      <c r="G31" s="118" t="s">
        <v>273</v>
      </c>
      <c r="H31" s="118" t="s">
        <v>567</v>
      </c>
      <c r="I31" s="118">
        <v>72</v>
      </c>
      <c r="J31" s="124">
        <v>72</v>
      </c>
      <c r="K31" s="124">
        <v>0</v>
      </c>
      <c r="L31" s="118" t="s">
        <v>23</v>
      </c>
      <c r="M31" s="177" t="s">
        <v>299</v>
      </c>
      <c r="N31" s="118" t="s">
        <v>568</v>
      </c>
      <c r="O31" s="178" t="s">
        <v>299</v>
      </c>
      <c r="P31" s="178" t="s">
        <v>299</v>
      </c>
      <c r="Q31" s="118" t="s">
        <v>133</v>
      </c>
      <c r="R31" s="120" t="s">
        <v>127</v>
      </c>
      <c r="S31" s="157" t="s">
        <v>1205</v>
      </c>
    </row>
    <row r="32" s="111" customFormat="1" ht="40.5" spans="1:20">
      <c r="A32" s="121">
        <v>28</v>
      </c>
      <c r="B32" s="121">
        <v>188</v>
      </c>
      <c r="C32" s="122">
        <v>2018</v>
      </c>
      <c r="D32" s="118" t="s">
        <v>300</v>
      </c>
      <c r="E32" s="118" t="s">
        <v>297</v>
      </c>
      <c r="F32" s="120" t="s">
        <v>574</v>
      </c>
      <c r="G32" s="118" t="s">
        <v>531</v>
      </c>
      <c r="H32" s="118" t="s">
        <v>575</v>
      </c>
      <c r="I32" s="118">
        <v>30</v>
      </c>
      <c r="J32" s="124">
        <v>30</v>
      </c>
      <c r="K32" s="124">
        <v>0</v>
      </c>
      <c r="L32" s="118" t="s">
        <v>23</v>
      </c>
      <c r="M32" s="127" t="s">
        <v>1206</v>
      </c>
      <c r="N32" s="118" t="s">
        <v>1206</v>
      </c>
      <c r="O32" s="118" t="s">
        <v>1206</v>
      </c>
      <c r="P32" s="118" t="s">
        <v>1206</v>
      </c>
      <c r="Q32" s="118" t="s">
        <v>133</v>
      </c>
      <c r="R32" s="120" t="s">
        <v>38</v>
      </c>
      <c r="S32" s="126" t="s">
        <v>37</v>
      </c>
    </row>
    <row r="33" s="111" customFormat="1" ht="40.5" spans="1:19">
      <c r="A33" s="121">
        <v>29</v>
      </c>
      <c r="B33" s="121">
        <v>189</v>
      </c>
      <c r="C33" s="122">
        <v>2018</v>
      </c>
      <c r="D33" s="118" t="s">
        <v>300</v>
      </c>
      <c r="E33" s="118" t="s">
        <v>297</v>
      </c>
      <c r="F33" s="120" t="s">
        <v>576</v>
      </c>
      <c r="G33" s="118" t="s">
        <v>191</v>
      </c>
      <c r="H33" s="118" t="s">
        <v>577</v>
      </c>
      <c r="I33" s="118">
        <v>200.29</v>
      </c>
      <c r="J33" s="124">
        <v>40</v>
      </c>
      <c r="K33" s="124">
        <v>160.29</v>
      </c>
      <c r="L33" s="118" t="s">
        <v>23</v>
      </c>
      <c r="M33" s="127" t="s">
        <v>1207</v>
      </c>
      <c r="N33" s="118" t="s">
        <v>1207</v>
      </c>
      <c r="O33" s="118" t="s">
        <v>1207</v>
      </c>
      <c r="P33" s="118" t="s">
        <v>1207</v>
      </c>
      <c r="Q33" s="118" t="s">
        <v>133</v>
      </c>
      <c r="R33" s="120" t="s">
        <v>38</v>
      </c>
      <c r="S33" s="126" t="s">
        <v>37</v>
      </c>
    </row>
    <row r="34" s="111" customFormat="1" ht="27" spans="1:19">
      <c r="A34" s="121">
        <v>30</v>
      </c>
      <c r="B34" s="121">
        <v>194</v>
      </c>
      <c r="C34" s="122">
        <v>2018</v>
      </c>
      <c r="D34" s="118" t="s">
        <v>300</v>
      </c>
      <c r="E34" s="118" t="s">
        <v>297</v>
      </c>
      <c r="F34" s="120" t="s">
        <v>594</v>
      </c>
      <c r="G34" s="118" t="s">
        <v>595</v>
      </c>
      <c r="H34" s="118" t="s">
        <v>596</v>
      </c>
      <c r="I34" s="118">
        <v>16</v>
      </c>
      <c r="J34" s="124">
        <v>16</v>
      </c>
      <c r="K34" s="124">
        <v>0</v>
      </c>
      <c r="L34" s="118" t="s">
        <v>47</v>
      </c>
      <c r="M34" s="118" t="s">
        <v>597</v>
      </c>
      <c r="N34" s="118" t="s">
        <v>597</v>
      </c>
      <c r="O34" s="118" t="s">
        <v>597</v>
      </c>
      <c r="P34" s="118" t="s">
        <v>597</v>
      </c>
      <c r="Q34" s="118" t="s">
        <v>1208</v>
      </c>
      <c r="R34" s="120" t="s">
        <v>33</v>
      </c>
      <c r="S34" s="126"/>
    </row>
    <row r="35" s="111" customFormat="1" ht="40.5" spans="1:19">
      <c r="A35" s="121">
        <v>31</v>
      </c>
      <c r="B35" s="121">
        <v>197</v>
      </c>
      <c r="C35" s="122">
        <v>2018</v>
      </c>
      <c r="D35" s="118" t="s">
        <v>300</v>
      </c>
      <c r="E35" s="118" t="s">
        <v>297</v>
      </c>
      <c r="F35" s="120" t="s">
        <v>606</v>
      </c>
      <c r="G35" s="118" t="s">
        <v>531</v>
      </c>
      <c r="H35" s="118" t="s">
        <v>607</v>
      </c>
      <c r="I35" s="118">
        <v>36</v>
      </c>
      <c r="J35" s="124">
        <v>36</v>
      </c>
      <c r="K35" s="124">
        <v>0</v>
      </c>
      <c r="L35" s="118" t="s">
        <v>47</v>
      </c>
      <c r="M35" s="118" t="s">
        <v>608</v>
      </c>
      <c r="N35" s="118" t="s">
        <v>609</v>
      </c>
      <c r="O35" s="118" t="s">
        <v>608</v>
      </c>
      <c r="P35" s="118" t="s">
        <v>608</v>
      </c>
      <c r="Q35" s="118" t="s">
        <v>1203</v>
      </c>
      <c r="R35" s="120" t="s">
        <v>33</v>
      </c>
      <c r="S35" s="126"/>
    </row>
    <row r="36" s="111" customFormat="1" ht="27" spans="1:19">
      <c r="A36" s="121">
        <v>32</v>
      </c>
      <c r="B36" s="121">
        <v>201</v>
      </c>
      <c r="C36" s="122">
        <v>2018</v>
      </c>
      <c r="D36" s="118" t="s">
        <v>300</v>
      </c>
      <c r="E36" s="118" t="s">
        <v>297</v>
      </c>
      <c r="F36" s="120" t="s">
        <v>617</v>
      </c>
      <c r="G36" s="118" t="s">
        <v>273</v>
      </c>
      <c r="H36" s="118" t="s">
        <v>488</v>
      </c>
      <c r="I36" s="118">
        <v>5</v>
      </c>
      <c r="J36" s="124">
        <v>5</v>
      </c>
      <c r="K36" s="124">
        <v>0</v>
      </c>
      <c r="L36" s="118" t="s">
        <v>47</v>
      </c>
      <c r="M36" s="118" t="s">
        <v>618</v>
      </c>
      <c r="N36" s="118" t="s">
        <v>618</v>
      </c>
      <c r="O36" s="118" t="s">
        <v>618</v>
      </c>
      <c r="P36" s="118" t="s">
        <v>618</v>
      </c>
      <c r="Q36" s="118" t="s">
        <v>1188</v>
      </c>
      <c r="R36" s="120" t="s">
        <v>33</v>
      </c>
      <c r="S36" s="126"/>
    </row>
    <row r="37" s="111" customFormat="1" ht="40.5" spans="1:19">
      <c r="A37" s="121">
        <v>33</v>
      </c>
      <c r="B37" s="121">
        <v>202</v>
      </c>
      <c r="C37" s="122">
        <v>2018</v>
      </c>
      <c r="D37" s="118" t="s">
        <v>300</v>
      </c>
      <c r="E37" s="118" t="s">
        <v>297</v>
      </c>
      <c r="F37" s="120" t="s">
        <v>619</v>
      </c>
      <c r="G37" s="118" t="s">
        <v>375</v>
      </c>
      <c r="H37" s="118" t="s">
        <v>620</v>
      </c>
      <c r="I37" s="118">
        <v>30</v>
      </c>
      <c r="J37" s="124">
        <v>30</v>
      </c>
      <c r="K37" s="124">
        <v>0</v>
      </c>
      <c r="L37" s="118" t="s">
        <v>23</v>
      </c>
      <c r="M37" s="118" t="s">
        <v>37</v>
      </c>
      <c r="N37" s="118" t="s">
        <v>37</v>
      </c>
      <c r="O37" s="118" t="s">
        <v>37</v>
      </c>
      <c r="P37" s="118" t="s">
        <v>37</v>
      </c>
      <c r="Q37" s="118" t="s">
        <v>133</v>
      </c>
      <c r="R37" s="120" t="s">
        <v>38</v>
      </c>
      <c r="S37" s="126" t="s">
        <v>37</v>
      </c>
    </row>
    <row r="38" s="111" customFormat="1" ht="27" spans="1:19">
      <c r="A38" s="121">
        <v>34</v>
      </c>
      <c r="B38" s="121">
        <v>205</v>
      </c>
      <c r="C38" s="122">
        <v>2018</v>
      </c>
      <c r="D38" s="118" t="s">
        <v>300</v>
      </c>
      <c r="E38" s="118" t="s">
        <v>297</v>
      </c>
      <c r="F38" s="120" t="s">
        <v>627</v>
      </c>
      <c r="G38" s="118" t="s">
        <v>119</v>
      </c>
      <c r="H38" s="118" t="s">
        <v>628</v>
      </c>
      <c r="I38" s="118">
        <v>5</v>
      </c>
      <c r="J38" s="124">
        <v>5</v>
      </c>
      <c r="K38" s="124">
        <v>0</v>
      </c>
      <c r="L38" s="118" t="s">
        <v>47</v>
      </c>
      <c r="M38" s="118" t="s">
        <v>629</v>
      </c>
      <c r="N38" s="118" t="s">
        <v>629</v>
      </c>
      <c r="O38" s="118" t="s">
        <v>629</v>
      </c>
      <c r="P38" s="118" t="s">
        <v>629</v>
      </c>
      <c r="Q38" s="118" t="s">
        <v>1189</v>
      </c>
      <c r="R38" s="120" t="s">
        <v>33</v>
      </c>
      <c r="S38" s="126"/>
    </row>
    <row r="39" s="111" customFormat="1" ht="40.5" spans="1:19">
      <c r="A39" s="121">
        <v>35</v>
      </c>
      <c r="B39" s="121">
        <v>209</v>
      </c>
      <c r="C39" s="122">
        <v>2018</v>
      </c>
      <c r="D39" s="118" t="s">
        <v>300</v>
      </c>
      <c r="E39" s="118" t="s">
        <v>297</v>
      </c>
      <c r="F39" s="120" t="s">
        <v>641</v>
      </c>
      <c r="G39" s="118" t="s">
        <v>191</v>
      </c>
      <c r="H39" s="118" t="s">
        <v>642</v>
      </c>
      <c r="I39" s="118">
        <v>59</v>
      </c>
      <c r="J39" s="124">
        <v>59</v>
      </c>
      <c r="K39" s="124">
        <v>0</v>
      </c>
      <c r="L39" s="118" t="s">
        <v>23</v>
      </c>
      <c r="M39" s="118" t="s">
        <v>643</v>
      </c>
      <c r="N39" s="118" t="s">
        <v>643</v>
      </c>
      <c r="O39" s="118" t="s">
        <v>643</v>
      </c>
      <c r="P39" s="118" t="s">
        <v>643</v>
      </c>
      <c r="Q39" s="118" t="s">
        <v>133</v>
      </c>
      <c r="R39" s="120" t="s">
        <v>38</v>
      </c>
      <c r="S39" s="157" t="s">
        <v>54</v>
      </c>
    </row>
    <row r="40" s="111" customFormat="1" ht="40.5" spans="1:19">
      <c r="A40" s="121">
        <v>36</v>
      </c>
      <c r="B40" s="121">
        <v>210</v>
      </c>
      <c r="C40" s="122">
        <v>2018</v>
      </c>
      <c r="D40" s="118" t="s">
        <v>300</v>
      </c>
      <c r="E40" s="118" t="s">
        <v>297</v>
      </c>
      <c r="F40" s="120" t="s">
        <v>644</v>
      </c>
      <c r="G40" s="118" t="s">
        <v>371</v>
      </c>
      <c r="H40" s="118" t="s">
        <v>645</v>
      </c>
      <c r="I40" s="118">
        <v>40</v>
      </c>
      <c r="J40" s="124">
        <v>40</v>
      </c>
      <c r="K40" s="124">
        <v>0</v>
      </c>
      <c r="L40" s="118" t="s">
        <v>23</v>
      </c>
      <c r="M40" s="118" t="s">
        <v>646</v>
      </c>
      <c r="N40" s="118" t="s">
        <v>646</v>
      </c>
      <c r="O40" s="118" t="s">
        <v>646</v>
      </c>
      <c r="P40" s="118" t="s">
        <v>646</v>
      </c>
      <c r="Q40" s="118" t="s">
        <v>133</v>
      </c>
      <c r="R40" s="120" t="s">
        <v>38</v>
      </c>
      <c r="S40" s="157" t="s">
        <v>54</v>
      </c>
    </row>
    <row r="41" s="111" customFormat="1" ht="40.5" spans="1:19">
      <c r="A41" s="121">
        <v>37</v>
      </c>
      <c r="B41" s="121">
        <v>219</v>
      </c>
      <c r="C41" s="122">
        <v>2018</v>
      </c>
      <c r="D41" s="118" t="s">
        <v>300</v>
      </c>
      <c r="E41" s="118" t="s">
        <v>297</v>
      </c>
      <c r="F41" s="120" t="s">
        <v>683</v>
      </c>
      <c r="G41" s="118" t="s">
        <v>552</v>
      </c>
      <c r="H41" s="118" t="s">
        <v>684</v>
      </c>
      <c r="I41" s="118">
        <v>177.61</v>
      </c>
      <c r="J41" s="124">
        <v>177.61</v>
      </c>
      <c r="K41" s="124">
        <v>0</v>
      </c>
      <c r="L41" s="118" t="s">
        <v>23</v>
      </c>
      <c r="M41" s="118" t="s">
        <v>158</v>
      </c>
      <c r="N41" s="149" t="s">
        <v>685</v>
      </c>
      <c r="O41" s="118" t="s">
        <v>158</v>
      </c>
      <c r="P41" s="118" t="s">
        <v>158</v>
      </c>
      <c r="Q41" s="118" t="s">
        <v>133</v>
      </c>
      <c r="R41" s="120" t="s">
        <v>102</v>
      </c>
      <c r="S41" s="126"/>
    </row>
    <row r="42" s="111" customFormat="1" ht="40.5" spans="1:19">
      <c r="A42" s="121">
        <v>38</v>
      </c>
      <c r="B42" s="121">
        <v>219</v>
      </c>
      <c r="C42" s="122">
        <v>2018</v>
      </c>
      <c r="D42" s="118" t="s">
        <v>300</v>
      </c>
      <c r="E42" s="118" t="s">
        <v>297</v>
      </c>
      <c r="F42" s="120" t="s">
        <v>686</v>
      </c>
      <c r="G42" s="118" t="s">
        <v>552</v>
      </c>
      <c r="H42" s="118" t="s">
        <v>687</v>
      </c>
      <c r="I42" s="118">
        <v>100</v>
      </c>
      <c r="J42" s="124">
        <v>100</v>
      </c>
      <c r="K42" s="124">
        <v>0</v>
      </c>
      <c r="L42" s="118" t="s">
        <v>23</v>
      </c>
      <c r="M42" s="118" t="s">
        <v>158</v>
      </c>
      <c r="N42" s="118" t="s">
        <v>685</v>
      </c>
      <c r="O42" s="118" t="s">
        <v>158</v>
      </c>
      <c r="P42" s="118" t="s">
        <v>158</v>
      </c>
      <c r="Q42" s="118" t="s">
        <v>133</v>
      </c>
      <c r="R42" s="120" t="s">
        <v>38</v>
      </c>
      <c r="S42" s="126"/>
    </row>
    <row r="43" s="111" customFormat="1" ht="40.5" spans="1:19">
      <c r="A43" s="121">
        <v>39</v>
      </c>
      <c r="B43" s="121">
        <v>226</v>
      </c>
      <c r="C43" s="122">
        <v>2019</v>
      </c>
      <c r="D43" s="118" t="s">
        <v>300</v>
      </c>
      <c r="E43" s="118" t="s">
        <v>297</v>
      </c>
      <c r="F43" s="120" t="s">
        <v>698</v>
      </c>
      <c r="G43" s="118" t="s">
        <v>273</v>
      </c>
      <c r="H43" s="118" t="s">
        <v>699</v>
      </c>
      <c r="I43" s="118">
        <v>48.38</v>
      </c>
      <c r="J43" s="124">
        <v>48.38</v>
      </c>
      <c r="K43" s="124">
        <v>0</v>
      </c>
      <c r="L43" s="118" t="s">
        <v>23</v>
      </c>
      <c r="M43" s="127" t="s">
        <v>299</v>
      </c>
      <c r="N43" s="118" t="s">
        <v>568</v>
      </c>
      <c r="O43" s="118" t="s">
        <v>299</v>
      </c>
      <c r="P43" s="118" t="s">
        <v>299</v>
      </c>
      <c r="Q43" s="118" t="s">
        <v>133</v>
      </c>
      <c r="R43" s="120" t="s">
        <v>127</v>
      </c>
      <c r="S43" s="126"/>
    </row>
    <row r="44" s="111" customFormat="1" ht="40.5" spans="1:19">
      <c r="A44" s="121">
        <v>40</v>
      </c>
      <c r="B44" s="121">
        <v>228</v>
      </c>
      <c r="C44" s="122">
        <v>2019</v>
      </c>
      <c r="D44" s="118" t="s">
        <v>300</v>
      </c>
      <c r="E44" s="118" t="s">
        <v>297</v>
      </c>
      <c r="F44" s="120" t="s">
        <v>700</v>
      </c>
      <c r="G44" s="118" t="s">
        <v>701</v>
      </c>
      <c r="H44" s="118" t="s">
        <v>702</v>
      </c>
      <c r="I44" s="118">
        <v>79.88</v>
      </c>
      <c r="J44" s="124">
        <v>79.88</v>
      </c>
      <c r="K44" s="124">
        <v>0</v>
      </c>
      <c r="L44" s="118" t="s">
        <v>23</v>
      </c>
      <c r="M44" s="118" t="s">
        <v>213</v>
      </c>
      <c r="N44" s="118" t="s">
        <v>703</v>
      </c>
      <c r="O44" s="118" t="s">
        <v>213</v>
      </c>
      <c r="P44" s="118" t="s">
        <v>213</v>
      </c>
      <c r="Q44" s="118" t="s">
        <v>133</v>
      </c>
      <c r="R44" s="120" t="s">
        <v>38</v>
      </c>
      <c r="S44" s="126"/>
    </row>
    <row r="45" s="111" customFormat="1" ht="27" spans="1:19">
      <c r="A45" s="121">
        <v>41</v>
      </c>
      <c r="B45" s="121">
        <v>240</v>
      </c>
      <c r="C45" s="122">
        <v>2020</v>
      </c>
      <c r="D45" s="118" t="s">
        <v>300</v>
      </c>
      <c r="E45" s="118" t="s">
        <v>297</v>
      </c>
      <c r="F45" s="120" t="s">
        <v>730</v>
      </c>
      <c r="G45" s="118" t="s">
        <v>531</v>
      </c>
      <c r="H45" s="118" t="s">
        <v>731</v>
      </c>
      <c r="I45" s="118">
        <v>14.77</v>
      </c>
      <c r="J45" s="124">
        <v>14.77</v>
      </c>
      <c r="K45" s="124">
        <v>0</v>
      </c>
      <c r="L45" s="118" t="s">
        <v>47</v>
      </c>
      <c r="M45" s="118" t="s">
        <v>608</v>
      </c>
      <c r="N45" s="118" t="s">
        <v>608</v>
      </c>
      <c r="O45" s="118" t="s">
        <v>608</v>
      </c>
      <c r="P45" s="118" t="s">
        <v>608</v>
      </c>
      <c r="Q45" s="118"/>
      <c r="R45" s="120" t="s">
        <v>33</v>
      </c>
      <c r="S45" s="126"/>
    </row>
    <row r="46" s="111" customFormat="1" ht="175.5" spans="1:19">
      <c r="A46" s="121">
        <v>42</v>
      </c>
      <c r="B46" s="121">
        <v>244</v>
      </c>
      <c r="C46" s="122">
        <v>2020</v>
      </c>
      <c r="D46" s="118" t="s">
        <v>300</v>
      </c>
      <c r="E46" s="118" t="s">
        <v>297</v>
      </c>
      <c r="F46" s="120" t="s">
        <v>742</v>
      </c>
      <c r="G46" s="118" t="s">
        <v>743</v>
      </c>
      <c r="H46" s="118" t="s">
        <v>1209</v>
      </c>
      <c r="I46" s="118">
        <v>899.85</v>
      </c>
      <c r="J46" s="124">
        <v>899.85</v>
      </c>
      <c r="K46" s="124">
        <v>0</v>
      </c>
      <c r="L46" s="118" t="s">
        <v>30</v>
      </c>
      <c r="M46" s="118" t="s">
        <v>745</v>
      </c>
      <c r="N46" s="118" t="s">
        <v>746</v>
      </c>
      <c r="O46" s="118" t="s">
        <v>745</v>
      </c>
      <c r="P46" s="118" t="s">
        <v>745</v>
      </c>
      <c r="Q46" s="118" t="s">
        <v>747</v>
      </c>
      <c r="R46" s="120"/>
      <c r="S46" s="126"/>
    </row>
    <row r="47" s="111" customFormat="1" ht="189" spans="1:19">
      <c r="A47" s="121">
        <v>43</v>
      </c>
      <c r="B47" s="121">
        <v>247</v>
      </c>
      <c r="C47" s="122">
        <v>2020</v>
      </c>
      <c r="D47" s="118" t="s">
        <v>300</v>
      </c>
      <c r="E47" s="118" t="s">
        <v>297</v>
      </c>
      <c r="F47" s="120" t="s">
        <v>756</v>
      </c>
      <c r="G47" s="118" t="s">
        <v>757</v>
      </c>
      <c r="H47" s="118" t="s">
        <v>758</v>
      </c>
      <c r="I47" s="118">
        <v>1099.36</v>
      </c>
      <c r="J47" s="124">
        <v>1099.36</v>
      </c>
      <c r="K47" s="124">
        <v>0</v>
      </c>
      <c r="L47" s="118" t="s">
        <v>30</v>
      </c>
      <c r="M47" s="118" t="s">
        <v>759</v>
      </c>
      <c r="N47" s="118" t="s">
        <v>760</v>
      </c>
      <c r="O47" s="118" t="s">
        <v>759</v>
      </c>
      <c r="P47" s="118" t="s">
        <v>759</v>
      </c>
      <c r="Q47" s="118" t="s">
        <v>761</v>
      </c>
      <c r="R47" s="120"/>
      <c r="S47" s="126"/>
    </row>
    <row r="48" s="111" customFormat="1" ht="54" spans="1:19">
      <c r="A48" s="121">
        <v>44</v>
      </c>
      <c r="B48" s="121">
        <v>248</v>
      </c>
      <c r="C48" s="122">
        <v>2020</v>
      </c>
      <c r="D48" s="118" t="s">
        <v>300</v>
      </c>
      <c r="E48" s="118" t="s">
        <v>297</v>
      </c>
      <c r="F48" s="120" t="s">
        <v>762</v>
      </c>
      <c r="G48" s="118" t="s">
        <v>371</v>
      </c>
      <c r="H48" s="118" t="s">
        <v>763</v>
      </c>
      <c r="I48" s="124">
        <f>1600.01-319.06</f>
        <v>1280.95</v>
      </c>
      <c r="J48" s="124">
        <f>1600.01-319.06</f>
        <v>1280.95</v>
      </c>
      <c r="K48" s="124">
        <v>0</v>
      </c>
      <c r="L48" s="118" t="s">
        <v>23</v>
      </c>
      <c r="M48" s="118" t="s">
        <v>764</v>
      </c>
      <c r="N48" s="118" t="s">
        <v>765</v>
      </c>
      <c r="O48" s="118" t="s">
        <v>764</v>
      </c>
      <c r="P48" s="118" t="s">
        <v>764</v>
      </c>
      <c r="Q48" s="118" t="s">
        <v>133</v>
      </c>
      <c r="R48" s="120" t="s">
        <v>38</v>
      </c>
      <c r="S48" s="126"/>
    </row>
    <row r="49" s="111" customFormat="1" ht="40.5" spans="1:19">
      <c r="A49" s="121">
        <v>45</v>
      </c>
      <c r="B49" s="121">
        <v>248</v>
      </c>
      <c r="C49" s="122">
        <v>2020</v>
      </c>
      <c r="D49" s="118" t="s">
        <v>300</v>
      </c>
      <c r="E49" s="118" t="s">
        <v>297</v>
      </c>
      <c r="F49" s="128" t="s">
        <v>766</v>
      </c>
      <c r="G49" s="118" t="s">
        <v>371</v>
      </c>
      <c r="H49" s="123" t="s">
        <v>767</v>
      </c>
      <c r="I49" s="118">
        <f>J49+K49</f>
        <v>319.06</v>
      </c>
      <c r="J49" s="124">
        <v>319.06</v>
      </c>
      <c r="K49" s="124">
        <v>0</v>
      </c>
      <c r="L49" s="118" t="s">
        <v>30</v>
      </c>
      <c r="M49" s="118" t="s">
        <v>764</v>
      </c>
      <c r="N49" s="118" t="s">
        <v>765</v>
      </c>
      <c r="O49" s="118" t="s">
        <v>764</v>
      </c>
      <c r="P49" s="118" t="s">
        <v>764</v>
      </c>
      <c r="Q49" s="118" t="s">
        <v>133</v>
      </c>
      <c r="R49" s="120"/>
      <c r="S49" s="126"/>
    </row>
    <row r="50" s="111" customFormat="1" ht="27" spans="1:19">
      <c r="A50" s="121">
        <v>46</v>
      </c>
      <c r="B50" s="121">
        <v>252</v>
      </c>
      <c r="C50" s="122">
        <v>2020</v>
      </c>
      <c r="D50" s="118" t="s">
        <v>300</v>
      </c>
      <c r="E50" s="118" t="s">
        <v>297</v>
      </c>
      <c r="F50" s="120" t="s">
        <v>774</v>
      </c>
      <c r="G50" s="118" t="s">
        <v>775</v>
      </c>
      <c r="H50" s="118" t="s">
        <v>776</v>
      </c>
      <c r="I50" s="118">
        <v>39.98</v>
      </c>
      <c r="J50" s="124">
        <v>39.98</v>
      </c>
      <c r="K50" s="124">
        <v>0</v>
      </c>
      <c r="L50" s="118" t="s">
        <v>47</v>
      </c>
      <c r="M50" s="118" t="s">
        <v>777</v>
      </c>
      <c r="N50" s="118" t="s">
        <v>777</v>
      </c>
      <c r="O50" s="118" t="s">
        <v>777</v>
      </c>
      <c r="P50" s="118" t="s">
        <v>777</v>
      </c>
      <c r="Q50" s="118" t="s">
        <v>1210</v>
      </c>
      <c r="R50" s="120" t="s">
        <v>33</v>
      </c>
      <c r="S50" s="126"/>
    </row>
    <row r="51" s="111" customFormat="1" ht="108" spans="1:19">
      <c r="A51" s="121">
        <v>47</v>
      </c>
      <c r="B51" s="121">
        <v>259</v>
      </c>
      <c r="C51" s="122">
        <v>2020</v>
      </c>
      <c r="D51" s="118" t="s">
        <v>300</v>
      </c>
      <c r="E51" s="118" t="s">
        <v>297</v>
      </c>
      <c r="F51" s="120" t="s">
        <v>798</v>
      </c>
      <c r="G51" s="118" t="s">
        <v>799</v>
      </c>
      <c r="H51" s="118" t="s">
        <v>800</v>
      </c>
      <c r="I51" s="118">
        <v>249.68</v>
      </c>
      <c r="J51" s="124">
        <v>249.68</v>
      </c>
      <c r="K51" s="124">
        <v>0</v>
      </c>
      <c r="L51" s="118" t="s">
        <v>47</v>
      </c>
      <c r="M51" s="118" t="s">
        <v>801</v>
      </c>
      <c r="N51" s="118" t="s">
        <v>802</v>
      </c>
      <c r="O51" s="118" t="s">
        <v>801</v>
      </c>
      <c r="P51" s="118" t="s">
        <v>801</v>
      </c>
      <c r="Q51" s="118" t="s">
        <v>1211</v>
      </c>
      <c r="R51" s="120" t="s">
        <v>33</v>
      </c>
      <c r="S51" s="126"/>
    </row>
    <row r="52" s="111" customFormat="1" ht="40.5" spans="1:19">
      <c r="A52" s="121">
        <v>48</v>
      </c>
      <c r="B52" s="121">
        <v>264</v>
      </c>
      <c r="C52" s="122">
        <v>2020</v>
      </c>
      <c r="D52" s="118" t="s">
        <v>300</v>
      </c>
      <c r="E52" s="118" t="s">
        <v>297</v>
      </c>
      <c r="F52" s="120" t="s">
        <v>810</v>
      </c>
      <c r="G52" s="118" t="s">
        <v>119</v>
      </c>
      <c r="H52" s="118" t="s">
        <v>811</v>
      </c>
      <c r="I52" s="118">
        <v>206.71</v>
      </c>
      <c r="J52" s="124">
        <v>206.71</v>
      </c>
      <c r="K52" s="124">
        <v>0</v>
      </c>
      <c r="L52" s="118" t="s">
        <v>30</v>
      </c>
      <c r="M52" s="118" t="s">
        <v>812</v>
      </c>
      <c r="N52" s="118" t="s">
        <v>812</v>
      </c>
      <c r="O52" s="118" t="s">
        <v>812</v>
      </c>
      <c r="P52" s="118" t="s">
        <v>812</v>
      </c>
      <c r="Q52" s="118" t="s">
        <v>133</v>
      </c>
      <c r="R52" s="120" t="s">
        <v>33</v>
      </c>
      <c r="S52" s="126"/>
    </row>
    <row r="53" s="111" customFormat="1" ht="40.5" spans="1:19">
      <c r="A53" s="121">
        <v>49</v>
      </c>
      <c r="B53" s="121">
        <v>269</v>
      </c>
      <c r="C53" s="122">
        <v>2020</v>
      </c>
      <c r="D53" s="118" t="s">
        <v>300</v>
      </c>
      <c r="E53" s="118" t="s">
        <v>297</v>
      </c>
      <c r="F53" s="120" t="s">
        <v>818</v>
      </c>
      <c r="G53" s="118" t="s">
        <v>153</v>
      </c>
      <c r="H53" s="118" t="s">
        <v>819</v>
      </c>
      <c r="I53" s="118">
        <v>28.31</v>
      </c>
      <c r="J53" s="124">
        <v>28.31</v>
      </c>
      <c r="K53" s="124">
        <v>0</v>
      </c>
      <c r="L53" s="118" t="s">
        <v>30</v>
      </c>
      <c r="M53" s="118" t="s">
        <v>545</v>
      </c>
      <c r="N53" s="118" t="s">
        <v>545</v>
      </c>
      <c r="O53" s="118" t="s">
        <v>545</v>
      </c>
      <c r="P53" s="118" t="s">
        <v>545</v>
      </c>
      <c r="Q53" s="118" t="s">
        <v>133</v>
      </c>
      <c r="R53" s="120" t="s">
        <v>33</v>
      </c>
      <c r="S53" s="126"/>
    </row>
    <row r="54" s="111" customFormat="1" ht="40.5" spans="1:19">
      <c r="A54" s="121">
        <v>50</v>
      </c>
      <c r="B54" s="121">
        <v>304</v>
      </c>
      <c r="C54" s="122">
        <v>2021</v>
      </c>
      <c r="D54" s="118" t="s">
        <v>823</v>
      </c>
      <c r="E54" s="118" t="s">
        <v>297</v>
      </c>
      <c r="F54" s="120" t="s">
        <v>861</v>
      </c>
      <c r="G54" s="118" t="s">
        <v>728</v>
      </c>
      <c r="H54" s="118" t="s">
        <v>862</v>
      </c>
      <c r="I54" s="118">
        <v>349.97</v>
      </c>
      <c r="J54" s="124">
        <v>349.97</v>
      </c>
      <c r="K54" s="124">
        <v>0</v>
      </c>
      <c r="L54" s="118" t="s">
        <v>23</v>
      </c>
      <c r="M54" s="118" t="s">
        <v>863</v>
      </c>
      <c r="N54" s="118" t="s">
        <v>609</v>
      </c>
      <c r="O54" s="118" t="s">
        <v>863</v>
      </c>
      <c r="P54" s="118" t="s">
        <v>863</v>
      </c>
      <c r="Q54" s="118" t="s">
        <v>133</v>
      </c>
      <c r="R54" s="120" t="s">
        <v>38</v>
      </c>
      <c r="S54" s="126"/>
    </row>
    <row r="55" s="111" customFormat="1" ht="40.5" spans="1:19">
      <c r="A55" s="121">
        <v>51</v>
      </c>
      <c r="B55" s="121">
        <v>306</v>
      </c>
      <c r="C55" s="122">
        <v>2021</v>
      </c>
      <c r="D55" s="118" t="s">
        <v>823</v>
      </c>
      <c r="E55" s="118" t="s">
        <v>297</v>
      </c>
      <c r="F55" s="120" t="s">
        <v>866</v>
      </c>
      <c r="G55" s="118" t="s">
        <v>119</v>
      </c>
      <c r="H55" s="118" t="s">
        <v>867</v>
      </c>
      <c r="I55" s="118">
        <v>418.97</v>
      </c>
      <c r="J55" s="124">
        <v>418.97</v>
      </c>
      <c r="K55" s="124">
        <v>0</v>
      </c>
      <c r="L55" s="118" t="s">
        <v>23</v>
      </c>
      <c r="M55" s="118" t="s">
        <v>812</v>
      </c>
      <c r="N55" s="118" t="s">
        <v>812</v>
      </c>
      <c r="O55" s="118" t="s">
        <v>812</v>
      </c>
      <c r="P55" s="118" t="s">
        <v>812</v>
      </c>
      <c r="Q55" s="118" t="s">
        <v>133</v>
      </c>
      <c r="R55" s="120" t="s">
        <v>127</v>
      </c>
      <c r="S55" s="126"/>
    </row>
    <row r="56" s="111" customFormat="1" ht="54" spans="1:19">
      <c r="A56" s="121">
        <v>52</v>
      </c>
      <c r="B56" s="121">
        <v>308</v>
      </c>
      <c r="C56" s="122">
        <v>2021</v>
      </c>
      <c r="D56" s="118" t="s">
        <v>823</v>
      </c>
      <c r="E56" s="118" t="s">
        <v>297</v>
      </c>
      <c r="F56" s="120" t="s">
        <v>872</v>
      </c>
      <c r="G56" s="118" t="s">
        <v>273</v>
      </c>
      <c r="H56" s="118" t="s">
        <v>873</v>
      </c>
      <c r="I56" s="118">
        <v>1999.42</v>
      </c>
      <c r="J56" s="124">
        <v>1999.42</v>
      </c>
      <c r="K56" s="124">
        <v>0</v>
      </c>
      <c r="L56" s="118" t="s">
        <v>23</v>
      </c>
      <c r="M56" s="127" t="s">
        <v>299</v>
      </c>
      <c r="N56" s="118" t="s">
        <v>874</v>
      </c>
      <c r="O56" s="124" t="s">
        <v>299</v>
      </c>
      <c r="P56" s="124" t="s">
        <v>299</v>
      </c>
      <c r="Q56" s="118" t="s">
        <v>133</v>
      </c>
      <c r="R56" s="120" t="s">
        <v>38</v>
      </c>
      <c r="S56" s="126"/>
    </row>
    <row r="57" s="111" customFormat="1" ht="54" spans="1:19">
      <c r="A57" s="121">
        <v>53</v>
      </c>
      <c r="B57" s="121">
        <v>310</v>
      </c>
      <c r="C57" s="122">
        <v>2021</v>
      </c>
      <c r="D57" s="118" t="s">
        <v>823</v>
      </c>
      <c r="E57" s="118" t="s">
        <v>297</v>
      </c>
      <c r="F57" s="120" t="s">
        <v>878</v>
      </c>
      <c r="G57" s="118" t="s">
        <v>728</v>
      </c>
      <c r="H57" s="118" t="s">
        <v>879</v>
      </c>
      <c r="I57" s="118">
        <v>499.93</v>
      </c>
      <c r="J57" s="124">
        <v>499.93</v>
      </c>
      <c r="K57" s="124">
        <v>0</v>
      </c>
      <c r="L57" s="118" t="s">
        <v>23</v>
      </c>
      <c r="M57" s="149" t="s">
        <v>863</v>
      </c>
      <c r="N57" s="118" t="s">
        <v>863</v>
      </c>
      <c r="O57" s="118" t="s">
        <v>863</v>
      </c>
      <c r="P57" s="118" t="s">
        <v>863</v>
      </c>
      <c r="Q57" s="118" t="s">
        <v>133</v>
      </c>
      <c r="R57" s="120" t="s">
        <v>26</v>
      </c>
      <c r="S57" s="126"/>
    </row>
    <row r="58" s="111" customFormat="1" ht="175.5" spans="1:19">
      <c r="A58" s="121">
        <v>54</v>
      </c>
      <c r="B58" s="121">
        <v>325</v>
      </c>
      <c r="C58" s="122">
        <v>2022</v>
      </c>
      <c r="D58" s="118" t="s">
        <v>823</v>
      </c>
      <c r="E58" s="118" t="s">
        <v>297</v>
      </c>
      <c r="F58" s="120" t="s">
        <v>897</v>
      </c>
      <c r="G58" s="118" t="s">
        <v>898</v>
      </c>
      <c r="H58" s="118" t="s">
        <v>899</v>
      </c>
      <c r="I58" s="118">
        <v>1534.9</v>
      </c>
      <c r="J58" s="124">
        <v>1534.9</v>
      </c>
      <c r="K58" s="124">
        <v>0</v>
      </c>
      <c r="L58" s="118" t="s">
        <v>30</v>
      </c>
      <c r="M58" s="124" t="s">
        <v>1212</v>
      </c>
      <c r="N58" s="124" t="s">
        <v>1213</v>
      </c>
      <c r="O58" s="118" t="s">
        <v>1214</v>
      </c>
      <c r="P58" s="118" t="s">
        <v>1214</v>
      </c>
      <c r="Q58" s="118" t="s">
        <v>747</v>
      </c>
      <c r="R58" s="120" t="s">
        <v>33</v>
      </c>
      <c r="S58" s="126"/>
    </row>
    <row r="59" s="111" customFormat="1" ht="40.5" spans="1:19">
      <c r="A59" s="121">
        <v>55</v>
      </c>
      <c r="B59" s="121">
        <v>326</v>
      </c>
      <c r="C59" s="122">
        <v>2022</v>
      </c>
      <c r="D59" s="118" t="s">
        <v>823</v>
      </c>
      <c r="E59" s="118" t="s">
        <v>297</v>
      </c>
      <c r="F59" s="120" t="s">
        <v>902</v>
      </c>
      <c r="G59" s="118" t="s">
        <v>156</v>
      </c>
      <c r="H59" s="118" t="s">
        <v>903</v>
      </c>
      <c r="I59" s="118">
        <v>1799.982</v>
      </c>
      <c r="J59" s="124">
        <v>1799.982</v>
      </c>
      <c r="K59" s="124">
        <v>0</v>
      </c>
      <c r="L59" s="118" t="s">
        <v>23</v>
      </c>
      <c r="M59" s="118" t="s">
        <v>158</v>
      </c>
      <c r="N59" s="118" t="s">
        <v>904</v>
      </c>
      <c r="O59" s="118" t="s">
        <v>158</v>
      </c>
      <c r="P59" s="118" t="s">
        <v>158</v>
      </c>
      <c r="Q59" s="118" t="s">
        <v>133</v>
      </c>
      <c r="R59" s="120" t="s">
        <v>102</v>
      </c>
      <c r="S59" s="126"/>
    </row>
    <row r="60" s="111" customFormat="1" ht="40.5" spans="1:19">
      <c r="A60" s="121">
        <v>56</v>
      </c>
      <c r="B60" s="121">
        <v>343</v>
      </c>
      <c r="C60" s="122">
        <v>2022</v>
      </c>
      <c r="D60" s="118" t="s">
        <v>823</v>
      </c>
      <c r="E60" s="118" t="s">
        <v>297</v>
      </c>
      <c r="F60" s="120" t="s">
        <v>939</v>
      </c>
      <c r="G60" s="118" t="s">
        <v>273</v>
      </c>
      <c r="H60" s="118" t="s">
        <v>940</v>
      </c>
      <c r="I60" s="118">
        <v>995.56</v>
      </c>
      <c r="J60" s="124">
        <v>995.56</v>
      </c>
      <c r="K60" s="124">
        <v>0</v>
      </c>
      <c r="L60" s="118" t="s">
        <v>23</v>
      </c>
      <c r="M60" s="118" t="s">
        <v>1215</v>
      </c>
      <c r="N60" s="118" t="s">
        <v>1216</v>
      </c>
      <c r="O60" s="118" t="s">
        <v>1215</v>
      </c>
      <c r="P60" s="118" t="s">
        <v>1215</v>
      </c>
      <c r="Q60" s="118" t="s">
        <v>133</v>
      </c>
      <c r="R60" s="120" t="s">
        <v>102</v>
      </c>
      <c r="S60" s="126"/>
    </row>
    <row r="61" s="111" customFormat="1" ht="40.5" spans="1:19">
      <c r="A61" s="121">
        <v>57</v>
      </c>
      <c r="B61" s="121">
        <v>363</v>
      </c>
      <c r="C61" s="122">
        <v>2023</v>
      </c>
      <c r="D61" s="118" t="s">
        <v>823</v>
      </c>
      <c r="E61" s="118" t="s">
        <v>297</v>
      </c>
      <c r="F61" s="120" t="s">
        <v>981</v>
      </c>
      <c r="G61" s="118" t="s">
        <v>156</v>
      </c>
      <c r="H61" s="118" t="s">
        <v>982</v>
      </c>
      <c r="I61" s="118">
        <v>299.27</v>
      </c>
      <c r="J61" s="124">
        <v>299.27</v>
      </c>
      <c r="K61" s="124">
        <v>0</v>
      </c>
      <c r="L61" s="118" t="s">
        <v>23</v>
      </c>
      <c r="M61" s="118" t="s">
        <v>158</v>
      </c>
      <c r="N61" s="118" t="s">
        <v>983</v>
      </c>
      <c r="O61" s="118" t="s">
        <v>158</v>
      </c>
      <c r="P61" s="118" t="s">
        <v>158</v>
      </c>
      <c r="Q61" s="118" t="s">
        <v>133</v>
      </c>
      <c r="R61" s="120" t="s">
        <v>38</v>
      </c>
      <c r="S61" s="126"/>
    </row>
    <row r="62" s="111" customFormat="1" ht="40.5" spans="1:19">
      <c r="A62" s="121">
        <v>58</v>
      </c>
      <c r="B62" s="121">
        <v>405</v>
      </c>
      <c r="C62" s="122">
        <v>2014</v>
      </c>
      <c r="D62" s="118" t="s">
        <v>19</v>
      </c>
      <c r="E62" s="118" t="s">
        <v>297</v>
      </c>
      <c r="F62" s="120" t="s">
        <v>1027</v>
      </c>
      <c r="G62" s="118" t="s">
        <v>531</v>
      </c>
      <c r="H62" s="118" t="s">
        <v>1028</v>
      </c>
      <c r="I62" s="118">
        <v>44</v>
      </c>
      <c r="J62" s="124">
        <v>44</v>
      </c>
      <c r="K62" s="124">
        <v>0</v>
      </c>
      <c r="L62" s="118" t="s">
        <v>30</v>
      </c>
      <c r="M62" s="118" t="s">
        <v>1029</v>
      </c>
      <c r="N62" s="118" t="s">
        <v>1029</v>
      </c>
      <c r="O62" s="118" t="s">
        <v>1029</v>
      </c>
      <c r="P62" s="118" t="s">
        <v>1029</v>
      </c>
      <c r="Q62" s="118" t="s">
        <v>133</v>
      </c>
      <c r="R62" s="120" t="s">
        <v>33</v>
      </c>
      <c r="S62" s="126"/>
    </row>
    <row r="63" s="111" customFormat="1" ht="121.5" spans="1:19">
      <c r="A63" s="121">
        <v>59</v>
      </c>
      <c r="B63" s="121">
        <v>412</v>
      </c>
      <c r="C63" s="122">
        <v>2016</v>
      </c>
      <c r="D63" s="118" t="s">
        <v>300</v>
      </c>
      <c r="E63" s="118" t="s">
        <v>297</v>
      </c>
      <c r="F63" s="120" t="s">
        <v>1032</v>
      </c>
      <c r="G63" s="118" t="s">
        <v>1217</v>
      </c>
      <c r="H63" s="118" t="s">
        <v>1034</v>
      </c>
      <c r="I63" s="118">
        <v>238</v>
      </c>
      <c r="J63" s="124">
        <v>238</v>
      </c>
      <c r="K63" s="124">
        <v>0</v>
      </c>
      <c r="L63" s="118" t="s">
        <v>30</v>
      </c>
      <c r="M63" s="118" t="s">
        <v>1035</v>
      </c>
      <c r="N63" s="118" t="s">
        <v>1035</v>
      </c>
      <c r="O63" s="118" t="s">
        <v>1035</v>
      </c>
      <c r="P63" s="118" t="s">
        <v>1035</v>
      </c>
      <c r="Q63" s="118" t="s">
        <v>1036</v>
      </c>
      <c r="R63" s="120" t="s">
        <v>33</v>
      </c>
      <c r="S63" s="126"/>
    </row>
    <row r="64" s="111" customFormat="1" ht="67.5" spans="1:19">
      <c r="A64" s="121">
        <v>60</v>
      </c>
      <c r="B64" s="147">
        <v>422</v>
      </c>
      <c r="C64" s="122">
        <v>2017</v>
      </c>
      <c r="D64" s="118" t="s">
        <v>300</v>
      </c>
      <c r="E64" s="118" t="s">
        <v>297</v>
      </c>
      <c r="F64" s="120" t="s">
        <v>1038</v>
      </c>
      <c r="G64" s="118" t="s">
        <v>156</v>
      </c>
      <c r="H64" s="118" t="s">
        <v>1039</v>
      </c>
      <c r="I64" s="118">
        <v>30</v>
      </c>
      <c r="J64" s="124">
        <v>30</v>
      </c>
      <c r="K64" s="124">
        <v>0</v>
      </c>
      <c r="L64" s="118" t="s">
        <v>23</v>
      </c>
      <c r="M64" s="118" t="s">
        <v>158</v>
      </c>
      <c r="N64" s="118" t="s">
        <v>158</v>
      </c>
      <c r="O64" s="118" t="s">
        <v>158</v>
      </c>
      <c r="P64" s="118" t="s">
        <v>158</v>
      </c>
      <c r="Q64" s="118" t="s">
        <v>133</v>
      </c>
      <c r="R64" s="120" t="s">
        <v>38</v>
      </c>
      <c r="S64" s="126"/>
    </row>
    <row r="65" s="111" customFormat="1" ht="40.5" spans="1:19">
      <c r="A65" s="211">
        <v>61</v>
      </c>
      <c r="B65" s="211">
        <v>458</v>
      </c>
      <c r="C65" s="122">
        <v>2020</v>
      </c>
      <c r="D65" s="118" t="s">
        <v>993</v>
      </c>
      <c r="E65" s="118" t="s">
        <v>297</v>
      </c>
      <c r="F65" s="120" t="s">
        <v>1055</v>
      </c>
      <c r="G65" s="118" t="s">
        <v>728</v>
      </c>
      <c r="H65" s="118" t="s">
        <v>1056</v>
      </c>
      <c r="I65" s="118">
        <v>94.1768</v>
      </c>
      <c r="J65" s="124">
        <v>94.1768</v>
      </c>
      <c r="K65" s="124">
        <v>0</v>
      </c>
      <c r="L65" s="118" t="s">
        <v>30</v>
      </c>
      <c r="M65" s="118" t="s">
        <v>863</v>
      </c>
      <c r="N65" s="118" t="s">
        <v>863</v>
      </c>
      <c r="O65" s="118" t="s">
        <v>863</v>
      </c>
      <c r="P65" s="118" t="s">
        <v>133</v>
      </c>
      <c r="Q65" s="118" t="s">
        <v>863</v>
      </c>
      <c r="R65" s="120"/>
      <c r="S65" s="126"/>
    </row>
    <row r="66" s="111" customFormat="1" ht="40.5" spans="1:19">
      <c r="A66" s="121">
        <v>62</v>
      </c>
      <c r="B66" s="212">
        <v>484</v>
      </c>
      <c r="C66" s="213">
        <v>2013</v>
      </c>
      <c r="D66" s="214" t="s">
        <v>19</v>
      </c>
      <c r="E66" s="118" t="s">
        <v>297</v>
      </c>
      <c r="F66" s="177" t="s">
        <v>1075</v>
      </c>
      <c r="G66" s="120" t="s">
        <v>191</v>
      </c>
      <c r="H66" s="128" t="s">
        <v>1076</v>
      </c>
      <c r="I66" s="118">
        <v>40</v>
      </c>
      <c r="J66" s="215">
        <v>40</v>
      </c>
      <c r="K66" s="215">
        <v>0</v>
      </c>
      <c r="L66" s="120" t="s">
        <v>23</v>
      </c>
      <c r="M66" s="118" t="s">
        <v>1077</v>
      </c>
      <c r="N66" s="120" t="s">
        <v>1077</v>
      </c>
      <c r="O66" s="118" t="s">
        <v>1077</v>
      </c>
      <c r="P66" s="118" t="s">
        <v>1077</v>
      </c>
      <c r="Q66" s="118" t="s">
        <v>133</v>
      </c>
      <c r="R66" s="120" t="s">
        <v>38</v>
      </c>
      <c r="S66" s="126" t="s">
        <v>54</v>
      </c>
    </row>
    <row r="67" s="111" customFormat="1" ht="40.5" spans="1:19">
      <c r="A67" s="121">
        <v>63</v>
      </c>
      <c r="B67" s="212">
        <v>489</v>
      </c>
      <c r="C67" s="213">
        <v>2013</v>
      </c>
      <c r="D67" s="214" t="s">
        <v>19</v>
      </c>
      <c r="E67" s="118" t="s">
        <v>297</v>
      </c>
      <c r="F67" s="177" t="s">
        <v>1085</v>
      </c>
      <c r="G67" s="120" t="s">
        <v>130</v>
      </c>
      <c r="H67" s="128" t="s">
        <v>1086</v>
      </c>
      <c r="I67" s="118">
        <v>50</v>
      </c>
      <c r="J67" s="215">
        <v>50</v>
      </c>
      <c r="K67" s="215">
        <v>0</v>
      </c>
      <c r="L67" s="120" t="s">
        <v>23</v>
      </c>
      <c r="M67" s="118" t="s">
        <v>132</v>
      </c>
      <c r="N67" s="120" t="s">
        <v>132</v>
      </c>
      <c r="O67" s="118" t="s">
        <v>132</v>
      </c>
      <c r="P67" s="118" t="s">
        <v>132</v>
      </c>
      <c r="Q67" s="118" t="s">
        <v>133</v>
      </c>
      <c r="R67" s="120" t="s">
        <v>127</v>
      </c>
      <c r="S67" s="126" t="s">
        <v>54</v>
      </c>
    </row>
    <row r="68" s="111" customFormat="1" ht="27" spans="1:19">
      <c r="A68" s="121">
        <v>64</v>
      </c>
      <c r="B68" s="212">
        <v>496</v>
      </c>
      <c r="C68" s="213">
        <v>2013</v>
      </c>
      <c r="D68" s="214" t="s">
        <v>19</v>
      </c>
      <c r="E68" s="118" t="s">
        <v>297</v>
      </c>
      <c r="F68" s="177" t="s">
        <v>1105</v>
      </c>
      <c r="G68" s="120" t="s">
        <v>119</v>
      </c>
      <c r="H68" s="128" t="s">
        <v>1106</v>
      </c>
      <c r="I68" s="118">
        <v>40</v>
      </c>
      <c r="J68" s="215">
        <v>40</v>
      </c>
      <c r="K68" s="215">
        <v>0</v>
      </c>
      <c r="L68" s="120" t="s">
        <v>47</v>
      </c>
      <c r="M68" s="118" t="s">
        <v>629</v>
      </c>
      <c r="N68" s="118" t="s">
        <v>629</v>
      </c>
      <c r="O68" s="118" t="s">
        <v>629</v>
      </c>
      <c r="P68" s="118" t="s">
        <v>629</v>
      </c>
      <c r="Q68" s="118"/>
      <c r="R68" s="120" t="s">
        <v>33</v>
      </c>
      <c r="S68" s="126"/>
    </row>
    <row r="69" s="111" customFormat="1" ht="40.5" spans="1:19">
      <c r="A69" s="121">
        <v>65</v>
      </c>
      <c r="B69" s="212">
        <v>500</v>
      </c>
      <c r="C69" s="213">
        <v>2013</v>
      </c>
      <c r="D69" s="214" t="s">
        <v>19</v>
      </c>
      <c r="E69" s="118" t="s">
        <v>297</v>
      </c>
      <c r="F69" s="177" t="s">
        <v>1114</v>
      </c>
      <c r="G69" s="120" t="s">
        <v>531</v>
      </c>
      <c r="H69" s="128" t="s">
        <v>1115</v>
      </c>
      <c r="I69" s="118">
        <v>50</v>
      </c>
      <c r="J69" s="215">
        <v>50</v>
      </c>
      <c r="K69" s="215">
        <v>0</v>
      </c>
      <c r="L69" s="120" t="s">
        <v>47</v>
      </c>
      <c r="M69" s="118" t="s">
        <v>1116</v>
      </c>
      <c r="N69" s="118" t="s">
        <v>1116</v>
      </c>
      <c r="O69" s="118" t="s">
        <v>1116</v>
      </c>
      <c r="P69" s="118" t="s">
        <v>1116</v>
      </c>
      <c r="Q69" s="118"/>
      <c r="R69" s="120" t="s">
        <v>33</v>
      </c>
      <c r="S69" s="126"/>
    </row>
    <row r="70" s="111" customFormat="1" ht="40.5" spans="1:19">
      <c r="A70" s="121">
        <v>66</v>
      </c>
      <c r="B70" s="212">
        <v>501</v>
      </c>
      <c r="C70" s="213">
        <v>2014</v>
      </c>
      <c r="D70" s="214" t="s">
        <v>19</v>
      </c>
      <c r="E70" s="118" t="s">
        <v>297</v>
      </c>
      <c r="F70" s="177" t="s">
        <v>1218</v>
      </c>
      <c r="G70" s="120" t="s">
        <v>1118</v>
      </c>
      <c r="H70" s="128" t="s">
        <v>1119</v>
      </c>
      <c r="I70" s="118">
        <v>40</v>
      </c>
      <c r="J70" s="215">
        <v>40</v>
      </c>
      <c r="K70" s="215">
        <v>0</v>
      </c>
      <c r="L70" s="120" t="s">
        <v>47</v>
      </c>
      <c r="M70" s="118" t="s">
        <v>1120</v>
      </c>
      <c r="N70" s="118" t="s">
        <v>1120</v>
      </c>
      <c r="O70" s="118" t="s">
        <v>1120</v>
      </c>
      <c r="P70" s="118" t="s">
        <v>1120</v>
      </c>
      <c r="Q70" s="118"/>
      <c r="R70" s="120" t="s">
        <v>33</v>
      </c>
      <c r="S70" s="126"/>
    </row>
    <row r="71" s="111" customFormat="1" ht="40.5" spans="1:19">
      <c r="A71" s="121">
        <v>67</v>
      </c>
      <c r="B71" s="212">
        <v>509</v>
      </c>
      <c r="C71" s="213">
        <v>2014</v>
      </c>
      <c r="D71" s="214" t="s">
        <v>19</v>
      </c>
      <c r="E71" s="118" t="s">
        <v>297</v>
      </c>
      <c r="F71" s="177" t="s">
        <v>1139</v>
      </c>
      <c r="G71" s="120" t="s">
        <v>371</v>
      </c>
      <c r="H71" s="128" t="s">
        <v>1140</v>
      </c>
      <c r="I71" s="118">
        <v>55</v>
      </c>
      <c r="J71" s="215">
        <v>55</v>
      </c>
      <c r="K71" s="215">
        <v>0</v>
      </c>
      <c r="L71" s="120" t="s">
        <v>30</v>
      </c>
      <c r="M71" s="118" t="s">
        <v>764</v>
      </c>
      <c r="N71" s="120" t="s">
        <v>764</v>
      </c>
      <c r="O71" s="118" t="s">
        <v>764</v>
      </c>
      <c r="P71" s="118" t="s">
        <v>764</v>
      </c>
      <c r="Q71" s="118" t="s">
        <v>133</v>
      </c>
      <c r="R71" s="120" t="s">
        <v>33</v>
      </c>
      <c r="S71" s="126"/>
    </row>
    <row r="72" s="111" customFormat="1" ht="27" spans="1:19">
      <c r="A72" s="121">
        <v>68</v>
      </c>
      <c r="B72" s="212">
        <v>510</v>
      </c>
      <c r="C72" s="213">
        <v>2014</v>
      </c>
      <c r="D72" s="214" t="s">
        <v>19</v>
      </c>
      <c r="E72" s="118" t="s">
        <v>297</v>
      </c>
      <c r="F72" s="177" t="s">
        <v>1141</v>
      </c>
      <c r="G72" s="120" t="s">
        <v>119</v>
      </c>
      <c r="H72" s="128" t="s">
        <v>1142</v>
      </c>
      <c r="I72" s="118">
        <v>55</v>
      </c>
      <c r="J72" s="215">
        <v>55</v>
      </c>
      <c r="K72" s="215">
        <v>0</v>
      </c>
      <c r="L72" s="120" t="s">
        <v>47</v>
      </c>
      <c r="M72" s="118" t="s">
        <v>1143</v>
      </c>
      <c r="N72" s="120" t="s">
        <v>1143</v>
      </c>
      <c r="O72" s="118" t="s">
        <v>1143</v>
      </c>
      <c r="P72" s="118" t="s">
        <v>1143</v>
      </c>
      <c r="Q72" s="118"/>
      <c r="R72" s="120" t="s">
        <v>33</v>
      </c>
      <c r="S72" s="126"/>
    </row>
    <row r="73" s="111" customFormat="1" ht="27" spans="1:19">
      <c r="A73" s="121">
        <v>69</v>
      </c>
      <c r="B73" s="212">
        <v>511</v>
      </c>
      <c r="C73" s="213">
        <v>2014</v>
      </c>
      <c r="D73" s="214" t="s">
        <v>19</v>
      </c>
      <c r="E73" s="118" t="s">
        <v>297</v>
      </c>
      <c r="F73" s="177" t="s">
        <v>1144</v>
      </c>
      <c r="G73" s="120" t="s">
        <v>273</v>
      </c>
      <c r="H73" s="128" t="s">
        <v>1145</v>
      </c>
      <c r="I73" s="118">
        <v>60</v>
      </c>
      <c r="J73" s="215">
        <v>60</v>
      </c>
      <c r="K73" s="215">
        <v>0</v>
      </c>
      <c r="L73" s="120" t="s">
        <v>47</v>
      </c>
      <c r="M73" s="118" t="s">
        <v>618</v>
      </c>
      <c r="N73" s="118" t="s">
        <v>618</v>
      </c>
      <c r="O73" s="118" t="s">
        <v>618</v>
      </c>
      <c r="P73" s="118" t="s">
        <v>618</v>
      </c>
      <c r="Q73" s="118"/>
      <c r="R73" s="120" t="s">
        <v>33</v>
      </c>
      <c r="S73" s="126"/>
    </row>
    <row r="74" s="111" customFormat="1" ht="27" spans="1:19">
      <c r="A74" s="121">
        <v>70</v>
      </c>
      <c r="B74" s="212">
        <v>512</v>
      </c>
      <c r="C74" s="213">
        <v>2014</v>
      </c>
      <c r="D74" s="214" t="s">
        <v>19</v>
      </c>
      <c r="E74" s="118" t="s">
        <v>297</v>
      </c>
      <c r="F74" s="177" t="s">
        <v>1146</v>
      </c>
      <c r="G74" s="120" t="s">
        <v>531</v>
      </c>
      <c r="H74" s="128" t="s">
        <v>1147</v>
      </c>
      <c r="I74" s="118">
        <v>30</v>
      </c>
      <c r="J74" s="215">
        <v>30</v>
      </c>
      <c r="K74" s="215">
        <v>0</v>
      </c>
      <c r="L74" s="120" t="s">
        <v>47</v>
      </c>
      <c r="M74" s="118" t="s">
        <v>608</v>
      </c>
      <c r="N74" s="118" t="s">
        <v>608</v>
      </c>
      <c r="O74" s="118" t="s">
        <v>608</v>
      </c>
      <c r="P74" s="118" t="s">
        <v>608</v>
      </c>
      <c r="Q74" s="118"/>
      <c r="R74" s="120" t="s">
        <v>33</v>
      </c>
      <c r="S74" s="126"/>
    </row>
    <row r="75" s="111" customFormat="1" ht="40.5" spans="1:19">
      <c r="A75" s="121">
        <v>71</v>
      </c>
      <c r="B75" s="212">
        <v>513</v>
      </c>
      <c r="C75" s="213">
        <v>2014</v>
      </c>
      <c r="D75" s="214" t="s">
        <v>19</v>
      </c>
      <c r="E75" s="118" t="s">
        <v>297</v>
      </c>
      <c r="F75" s="177" t="s">
        <v>1148</v>
      </c>
      <c r="G75" s="120" t="s">
        <v>191</v>
      </c>
      <c r="H75" s="128" t="s">
        <v>1149</v>
      </c>
      <c r="I75" s="118">
        <v>30</v>
      </c>
      <c r="J75" s="215">
        <v>30</v>
      </c>
      <c r="K75" s="215">
        <v>0</v>
      </c>
      <c r="L75" s="120" t="s">
        <v>23</v>
      </c>
      <c r="M75" s="118" t="s">
        <v>1077</v>
      </c>
      <c r="N75" s="120" t="s">
        <v>1077</v>
      </c>
      <c r="O75" s="118" t="s">
        <v>1077</v>
      </c>
      <c r="P75" s="118" t="s">
        <v>1077</v>
      </c>
      <c r="Q75" s="118" t="s">
        <v>133</v>
      </c>
      <c r="R75" s="120" t="s">
        <v>38</v>
      </c>
      <c r="S75" s="126" t="s">
        <v>54</v>
      </c>
    </row>
    <row r="76" s="111" customFormat="1" ht="40.5" spans="1:19">
      <c r="A76" s="211">
        <v>72</v>
      </c>
      <c r="B76" s="212">
        <v>516</v>
      </c>
      <c r="C76" s="213">
        <v>2014</v>
      </c>
      <c r="D76" s="214" t="s">
        <v>19</v>
      </c>
      <c r="E76" s="118" t="s">
        <v>297</v>
      </c>
      <c r="F76" s="177" t="s">
        <v>1155</v>
      </c>
      <c r="G76" s="120" t="s">
        <v>191</v>
      </c>
      <c r="H76" s="128" t="s">
        <v>1156</v>
      </c>
      <c r="I76" s="118">
        <v>30</v>
      </c>
      <c r="J76" s="175">
        <v>30</v>
      </c>
      <c r="K76" s="175">
        <v>0</v>
      </c>
      <c r="L76" s="121" t="s">
        <v>30</v>
      </c>
      <c r="M76" s="118" t="s">
        <v>1157</v>
      </c>
      <c r="N76" s="120" t="s">
        <v>1157</v>
      </c>
      <c r="O76" s="118" t="s">
        <v>1157</v>
      </c>
      <c r="P76" s="118" t="s">
        <v>133</v>
      </c>
      <c r="Q76" s="118" t="s">
        <v>1157</v>
      </c>
      <c r="R76" s="120"/>
      <c r="S76" s="126"/>
    </row>
    <row r="77" s="111" customFormat="1" ht="40.5" spans="1:19">
      <c r="A77" s="121">
        <v>73</v>
      </c>
      <c r="B77" s="212">
        <v>520</v>
      </c>
      <c r="C77" s="213">
        <v>2015</v>
      </c>
      <c r="D77" s="214" t="s">
        <v>19</v>
      </c>
      <c r="E77" s="118" t="s">
        <v>297</v>
      </c>
      <c r="F77" s="177" t="s">
        <v>1169</v>
      </c>
      <c r="G77" s="120" t="s">
        <v>1170</v>
      </c>
      <c r="H77" s="128" t="s">
        <v>1171</v>
      </c>
      <c r="I77" s="118">
        <v>60</v>
      </c>
      <c r="J77" s="215">
        <v>60</v>
      </c>
      <c r="K77" s="215">
        <v>0</v>
      </c>
      <c r="L77" s="120" t="s">
        <v>47</v>
      </c>
      <c r="M77" s="118" t="s">
        <v>1172</v>
      </c>
      <c r="N77" s="118" t="s">
        <v>1172</v>
      </c>
      <c r="O77" s="118" t="s">
        <v>1172</v>
      </c>
      <c r="P77" s="118" t="s">
        <v>1172</v>
      </c>
      <c r="Q77" s="118"/>
      <c r="R77" s="120" t="s">
        <v>33</v>
      </c>
      <c r="S77" s="126"/>
    </row>
    <row r="78" s="111" customFormat="1" ht="31" customHeight="1" spans="1:19">
      <c r="A78" s="211">
        <v>74</v>
      </c>
      <c r="B78" s="212">
        <v>526</v>
      </c>
      <c r="C78" s="160">
        <v>2018</v>
      </c>
      <c r="D78" s="118" t="s">
        <v>300</v>
      </c>
      <c r="E78" s="118" t="s">
        <v>297</v>
      </c>
      <c r="F78" s="216" t="s">
        <v>1179</v>
      </c>
      <c r="G78" s="120" t="s">
        <v>1180</v>
      </c>
      <c r="H78" s="120" t="s">
        <v>1181</v>
      </c>
      <c r="I78" s="118">
        <v>719.82</v>
      </c>
      <c r="J78" s="175">
        <v>719.82</v>
      </c>
      <c r="K78" s="175">
        <v>0</v>
      </c>
      <c r="L78" s="121" t="s">
        <v>30</v>
      </c>
      <c r="M78" s="118" t="s">
        <v>1182</v>
      </c>
      <c r="N78" s="120" t="s">
        <v>1182</v>
      </c>
      <c r="O78" s="118" t="s">
        <v>1182</v>
      </c>
      <c r="P78" s="118" t="s">
        <v>1183</v>
      </c>
      <c r="Q78" s="118" t="s">
        <v>1182</v>
      </c>
      <c r="R78" s="217"/>
      <c r="S78" s="218"/>
    </row>
    <row r="79" s="111" customFormat="1" ht="45" customHeight="1" spans="1:19">
      <c r="A79" s="121"/>
      <c r="B79" s="145" t="s">
        <v>1219</v>
      </c>
      <c r="C79" s="142"/>
      <c r="D79" s="142"/>
      <c r="E79" s="142"/>
      <c r="F79" s="146"/>
      <c r="G79" s="142"/>
      <c r="H79" s="142"/>
      <c r="I79" s="142"/>
      <c r="J79" s="142"/>
      <c r="K79" s="142"/>
      <c r="L79" s="142"/>
      <c r="M79" s="142"/>
      <c r="N79" s="142"/>
      <c r="O79" s="142"/>
      <c r="P79" s="142"/>
      <c r="Q79" s="142"/>
      <c r="R79" s="142"/>
      <c r="S79" s="143"/>
    </row>
    <row r="80" s="111" customFormat="1" ht="40.5" spans="1:19">
      <c r="A80" s="121">
        <v>1</v>
      </c>
      <c r="B80" s="121">
        <v>12</v>
      </c>
      <c r="C80" s="122">
        <v>2013</v>
      </c>
      <c r="D80" s="118" t="s">
        <v>19</v>
      </c>
      <c r="E80" s="118" t="s">
        <v>1006</v>
      </c>
      <c r="F80" s="120" t="s">
        <v>76</v>
      </c>
      <c r="G80" s="118" t="s">
        <v>77</v>
      </c>
      <c r="H80" s="118" t="s">
        <v>78</v>
      </c>
      <c r="I80" s="118">
        <v>30</v>
      </c>
      <c r="J80" s="124">
        <v>30</v>
      </c>
      <c r="K80" s="124">
        <v>0</v>
      </c>
      <c r="L80" s="118" t="s">
        <v>30</v>
      </c>
      <c r="M80" s="118" t="s">
        <v>79</v>
      </c>
      <c r="N80" s="118" t="s">
        <v>79</v>
      </c>
      <c r="O80" s="118" t="s">
        <v>79</v>
      </c>
      <c r="P80" s="118" t="s">
        <v>79</v>
      </c>
      <c r="Q80" s="118" t="s">
        <v>80</v>
      </c>
      <c r="R80" s="120" t="s">
        <v>33</v>
      </c>
      <c r="S80" s="126"/>
    </row>
    <row r="81" s="111" customFormat="1" ht="40.5" spans="1:19">
      <c r="A81" s="121">
        <v>2</v>
      </c>
      <c r="B81" s="121">
        <v>13</v>
      </c>
      <c r="C81" s="122">
        <v>2013</v>
      </c>
      <c r="D81" s="118" t="s">
        <v>19</v>
      </c>
      <c r="E81" s="118" t="s">
        <v>1006</v>
      </c>
      <c r="F81" s="120" t="s">
        <v>82</v>
      </c>
      <c r="G81" s="118" t="s">
        <v>77</v>
      </c>
      <c r="H81" s="118" t="s">
        <v>83</v>
      </c>
      <c r="I81" s="118">
        <v>46</v>
      </c>
      <c r="J81" s="124">
        <v>46</v>
      </c>
      <c r="K81" s="124">
        <v>0</v>
      </c>
      <c r="L81" s="118" t="s">
        <v>30</v>
      </c>
      <c r="M81" s="118" t="s">
        <v>79</v>
      </c>
      <c r="N81" s="118" t="s">
        <v>79</v>
      </c>
      <c r="O81" s="118" t="s">
        <v>79</v>
      </c>
      <c r="P81" s="118" t="s">
        <v>79</v>
      </c>
      <c r="Q81" s="118" t="s">
        <v>80</v>
      </c>
      <c r="R81" s="120" t="s">
        <v>33</v>
      </c>
      <c r="S81" s="126"/>
    </row>
    <row r="82" s="111" customFormat="1" ht="40.5" spans="1:19">
      <c r="A82" s="121">
        <v>3</v>
      </c>
      <c r="B82" s="121">
        <v>16</v>
      </c>
      <c r="C82" s="122">
        <v>2013</v>
      </c>
      <c r="D82" s="118" t="s">
        <v>19</v>
      </c>
      <c r="E82" s="118" t="s">
        <v>1006</v>
      </c>
      <c r="F82" s="120" t="s">
        <v>91</v>
      </c>
      <c r="G82" s="118" t="s">
        <v>92</v>
      </c>
      <c r="H82" s="118" t="s">
        <v>93</v>
      </c>
      <c r="I82" s="118">
        <v>39</v>
      </c>
      <c r="J82" s="124">
        <v>39</v>
      </c>
      <c r="K82" s="124">
        <v>0</v>
      </c>
      <c r="L82" s="118" t="s">
        <v>30</v>
      </c>
      <c r="M82" s="118" t="s">
        <v>94</v>
      </c>
      <c r="N82" s="118" t="s">
        <v>94</v>
      </c>
      <c r="O82" s="118" t="s">
        <v>94</v>
      </c>
      <c r="P82" s="118" t="s">
        <v>94</v>
      </c>
      <c r="Q82" s="118" t="s">
        <v>80</v>
      </c>
      <c r="R82" s="120" t="s">
        <v>33</v>
      </c>
      <c r="S82" s="126"/>
    </row>
    <row r="83" s="111" customFormat="1" ht="27" spans="1:19">
      <c r="A83" s="121">
        <v>4</v>
      </c>
      <c r="B83" s="121">
        <v>17</v>
      </c>
      <c r="C83" s="122">
        <v>2013</v>
      </c>
      <c r="D83" s="118" t="s">
        <v>19</v>
      </c>
      <c r="E83" s="118" t="s">
        <v>1006</v>
      </c>
      <c r="F83" s="120" t="s">
        <v>95</v>
      </c>
      <c r="G83" s="118" t="s">
        <v>77</v>
      </c>
      <c r="H83" s="118" t="s">
        <v>96</v>
      </c>
      <c r="I83" s="118">
        <v>50</v>
      </c>
      <c r="J83" s="124">
        <v>50</v>
      </c>
      <c r="K83" s="124">
        <v>0</v>
      </c>
      <c r="L83" s="118" t="s">
        <v>47</v>
      </c>
      <c r="M83" s="118" t="s">
        <v>97</v>
      </c>
      <c r="N83" s="118" t="s">
        <v>97</v>
      </c>
      <c r="O83" s="118" t="s">
        <v>97</v>
      </c>
      <c r="P83" s="118" t="s">
        <v>97</v>
      </c>
      <c r="Q83" s="118" t="s">
        <v>1220</v>
      </c>
      <c r="R83" s="120" t="s">
        <v>33</v>
      </c>
      <c r="S83" s="126"/>
    </row>
    <row r="84" s="111" customFormat="1" ht="40.5" spans="1:19">
      <c r="A84" s="121">
        <v>5</v>
      </c>
      <c r="B84" s="121">
        <v>18</v>
      </c>
      <c r="C84" s="122">
        <v>2013</v>
      </c>
      <c r="D84" s="118" t="s">
        <v>19</v>
      </c>
      <c r="E84" s="118" t="s">
        <v>1006</v>
      </c>
      <c r="F84" s="120" t="s">
        <v>98</v>
      </c>
      <c r="G84" s="118" t="s">
        <v>99</v>
      </c>
      <c r="H84" s="118" t="s">
        <v>100</v>
      </c>
      <c r="I84" s="118">
        <v>60</v>
      </c>
      <c r="J84" s="124">
        <v>60</v>
      </c>
      <c r="K84" s="124">
        <v>0</v>
      </c>
      <c r="L84" s="118" t="s">
        <v>23</v>
      </c>
      <c r="M84" s="118" t="s">
        <v>101</v>
      </c>
      <c r="N84" s="118" t="s">
        <v>37</v>
      </c>
      <c r="O84" s="118" t="s">
        <v>101</v>
      </c>
      <c r="P84" s="118" t="s">
        <v>101</v>
      </c>
      <c r="Q84" s="118" t="s">
        <v>80</v>
      </c>
      <c r="R84" s="120" t="s">
        <v>102</v>
      </c>
      <c r="S84" s="126"/>
    </row>
    <row r="85" s="111" customFormat="1" ht="40.5" spans="1:19">
      <c r="A85" s="121">
        <v>6</v>
      </c>
      <c r="B85" s="121">
        <v>30</v>
      </c>
      <c r="C85" s="122">
        <v>2013</v>
      </c>
      <c r="D85" s="118" t="s">
        <v>19</v>
      </c>
      <c r="E85" s="118" t="s">
        <v>1006</v>
      </c>
      <c r="F85" s="120" t="s">
        <v>1221</v>
      </c>
      <c r="G85" s="118" t="s">
        <v>147</v>
      </c>
      <c r="H85" s="118" t="s">
        <v>148</v>
      </c>
      <c r="I85" s="118">
        <v>110</v>
      </c>
      <c r="J85" s="124">
        <v>110</v>
      </c>
      <c r="K85" s="124">
        <v>0</v>
      </c>
      <c r="L85" s="118" t="s">
        <v>30</v>
      </c>
      <c r="M85" s="118" t="s">
        <v>149</v>
      </c>
      <c r="N85" s="118" t="s">
        <v>149</v>
      </c>
      <c r="O85" s="118" t="s">
        <v>149</v>
      </c>
      <c r="P85" s="118" t="s">
        <v>149</v>
      </c>
      <c r="Q85" s="118" t="s">
        <v>80</v>
      </c>
      <c r="R85" s="120" t="s">
        <v>33</v>
      </c>
      <c r="S85" s="126"/>
    </row>
    <row r="86" s="111" customFormat="1" ht="40.5" spans="1:19">
      <c r="A86" s="211">
        <v>7</v>
      </c>
      <c r="B86" s="211">
        <v>31</v>
      </c>
      <c r="C86" s="122">
        <v>2013</v>
      </c>
      <c r="D86" s="118" t="s">
        <v>19</v>
      </c>
      <c r="E86" s="118" t="s">
        <v>1006</v>
      </c>
      <c r="F86" s="128" t="s">
        <v>150</v>
      </c>
      <c r="G86" s="118" t="s">
        <v>147</v>
      </c>
      <c r="H86" s="118" t="s">
        <v>151</v>
      </c>
      <c r="I86" s="118">
        <v>43.06</v>
      </c>
      <c r="J86" s="124">
        <v>43.06</v>
      </c>
      <c r="K86" s="124">
        <v>0</v>
      </c>
      <c r="L86" s="118" t="s">
        <v>30</v>
      </c>
      <c r="M86" s="118" t="s">
        <v>149</v>
      </c>
      <c r="N86" s="118" t="s">
        <v>149</v>
      </c>
      <c r="O86" s="118" t="s">
        <v>149</v>
      </c>
      <c r="P86" s="118" t="s">
        <v>80</v>
      </c>
      <c r="Q86" s="118" t="s">
        <v>149</v>
      </c>
      <c r="R86" s="120"/>
      <c r="S86" s="126"/>
    </row>
    <row r="87" s="111" customFormat="1" ht="40.5" spans="1:19">
      <c r="A87" s="121">
        <v>8</v>
      </c>
      <c r="B87" s="121">
        <v>37</v>
      </c>
      <c r="C87" s="122">
        <v>2014</v>
      </c>
      <c r="D87" s="118" t="s">
        <v>19</v>
      </c>
      <c r="E87" s="118" t="s">
        <v>1006</v>
      </c>
      <c r="F87" s="120" t="s">
        <v>162</v>
      </c>
      <c r="G87" s="118" t="s">
        <v>163</v>
      </c>
      <c r="H87" s="118" t="s">
        <v>164</v>
      </c>
      <c r="I87" s="118">
        <v>135</v>
      </c>
      <c r="J87" s="124">
        <v>135</v>
      </c>
      <c r="K87" s="124">
        <v>0</v>
      </c>
      <c r="L87" s="118" t="s">
        <v>23</v>
      </c>
      <c r="M87" s="118" t="s">
        <v>165</v>
      </c>
      <c r="N87" s="118" t="s">
        <v>166</v>
      </c>
      <c r="O87" s="118" t="s">
        <v>165</v>
      </c>
      <c r="P87" s="118" t="s">
        <v>165</v>
      </c>
      <c r="Q87" s="118" t="s">
        <v>80</v>
      </c>
      <c r="R87" s="120" t="s">
        <v>38</v>
      </c>
      <c r="S87" s="126"/>
    </row>
    <row r="88" s="111" customFormat="1" ht="27" spans="1:19">
      <c r="A88" s="121">
        <v>9</v>
      </c>
      <c r="B88" s="121">
        <v>38</v>
      </c>
      <c r="C88" s="122">
        <v>2014</v>
      </c>
      <c r="D88" s="118" t="s">
        <v>19</v>
      </c>
      <c r="E88" s="118" t="s">
        <v>1006</v>
      </c>
      <c r="F88" s="120" t="s">
        <v>167</v>
      </c>
      <c r="G88" s="118" t="s">
        <v>168</v>
      </c>
      <c r="H88" s="118" t="s">
        <v>169</v>
      </c>
      <c r="I88" s="118">
        <v>31</v>
      </c>
      <c r="J88" s="124">
        <v>31</v>
      </c>
      <c r="K88" s="124">
        <v>0</v>
      </c>
      <c r="L88" s="118" t="s">
        <v>47</v>
      </c>
      <c r="M88" s="118" t="s">
        <v>170</v>
      </c>
      <c r="N88" s="118" t="s">
        <v>170</v>
      </c>
      <c r="O88" s="118" t="s">
        <v>170</v>
      </c>
      <c r="P88" s="118" t="s">
        <v>170</v>
      </c>
      <c r="Q88" s="149" t="s">
        <v>1222</v>
      </c>
      <c r="R88" s="120" t="s">
        <v>33</v>
      </c>
      <c r="S88" s="126"/>
    </row>
    <row r="89" s="111" customFormat="1" ht="40.5" spans="1:19">
      <c r="A89" s="121">
        <v>10</v>
      </c>
      <c r="B89" s="121">
        <v>55</v>
      </c>
      <c r="C89" s="122">
        <v>2014</v>
      </c>
      <c r="D89" s="118" t="s">
        <v>19</v>
      </c>
      <c r="E89" s="118" t="s">
        <v>1006</v>
      </c>
      <c r="F89" s="120" t="s">
        <v>162</v>
      </c>
      <c r="G89" s="118" t="s">
        <v>163</v>
      </c>
      <c r="H89" s="118" t="s">
        <v>227</v>
      </c>
      <c r="I89" s="118">
        <v>16.79</v>
      </c>
      <c r="J89" s="124">
        <v>16.79</v>
      </c>
      <c r="K89" s="124">
        <v>0</v>
      </c>
      <c r="L89" s="118" t="s">
        <v>30</v>
      </c>
      <c r="M89" s="118" t="s">
        <v>165</v>
      </c>
      <c r="N89" s="118" t="s">
        <v>166</v>
      </c>
      <c r="O89" s="118" t="s">
        <v>165</v>
      </c>
      <c r="P89" s="118" t="s">
        <v>166</v>
      </c>
      <c r="Q89" s="118" t="s">
        <v>80</v>
      </c>
      <c r="R89" s="120" t="s">
        <v>33</v>
      </c>
      <c r="S89" s="126"/>
    </row>
    <row r="90" s="111" customFormat="1" ht="40.5" spans="1:19">
      <c r="A90" s="121">
        <v>11</v>
      </c>
      <c r="B90" s="121">
        <v>56</v>
      </c>
      <c r="C90" s="122">
        <v>2014</v>
      </c>
      <c r="D90" s="118" t="s">
        <v>19</v>
      </c>
      <c r="E90" s="118" t="s">
        <v>1006</v>
      </c>
      <c r="F90" s="120" t="s">
        <v>228</v>
      </c>
      <c r="G90" s="118" t="s">
        <v>229</v>
      </c>
      <c r="H90" s="118" t="s">
        <v>230</v>
      </c>
      <c r="I90" s="118">
        <v>133.06</v>
      </c>
      <c r="J90" s="124">
        <v>133.06</v>
      </c>
      <c r="K90" s="124">
        <v>0</v>
      </c>
      <c r="L90" s="118" t="s">
        <v>30</v>
      </c>
      <c r="M90" s="118" t="s">
        <v>231</v>
      </c>
      <c r="N90" s="118" t="s">
        <v>231</v>
      </c>
      <c r="O90" s="118" t="s">
        <v>231</v>
      </c>
      <c r="P90" s="118" t="s">
        <v>231</v>
      </c>
      <c r="Q90" s="118" t="s">
        <v>80</v>
      </c>
      <c r="R90" s="120" t="s">
        <v>33</v>
      </c>
      <c r="S90" s="126"/>
    </row>
    <row r="91" s="111" customFormat="1" ht="54" spans="1:19">
      <c r="A91" s="121">
        <v>12</v>
      </c>
      <c r="B91" s="121">
        <v>66</v>
      </c>
      <c r="C91" s="122">
        <v>2015</v>
      </c>
      <c r="D91" s="118" t="s">
        <v>19</v>
      </c>
      <c r="E91" s="118" t="s">
        <v>1006</v>
      </c>
      <c r="F91" s="120" t="s">
        <v>238</v>
      </c>
      <c r="G91" s="118" t="s">
        <v>239</v>
      </c>
      <c r="H91" s="118" t="s">
        <v>240</v>
      </c>
      <c r="I91" s="118">
        <v>226</v>
      </c>
      <c r="J91" s="124">
        <v>226</v>
      </c>
      <c r="K91" s="124">
        <v>0</v>
      </c>
      <c r="L91" s="118" t="s">
        <v>23</v>
      </c>
      <c r="M91" s="118" t="s">
        <v>241</v>
      </c>
      <c r="N91" s="118" t="s">
        <v>241</v>
      </c>
      <c r="O91" s="118" t="s">
        <v>241</v>
      </c>
      <c r="P91" s="118" t="s">
        <v>241</v>
      </c>
      <c r="Q91" s="118" t="s">
        <v>242</v>
      </c>
      <c r="R91" s="120" t="s">
        <v>26</v>
      </c>
      <c r="S91" s="126"/>
    </row>
    <row r="92" s="111" customFormat="1" ht="40.5" spans="1:19">
      <c r="A92" s="211">
        <v>13</v>
      </c>
      <c r="B92" s="121">
        <v>82</v>
      </c>
      <c r="C92" s="122">
        <v>2015</v>
      </c>
      <c r="D92" s="118" t="s">
        <v>19</v>
      </c>
      <c r="E92" s="118" t="s">
        <v>1006</v>
      </c>
      <c r="F92" s="118" t="s">
        <v>287</v>
      </c>
      <c r="G92" s="120" t="s">
        <v>77</v>
      </c>
      <c r="H92" s="118" t="s">
        <v>288</v>
      </c>
      <c r="I92" s="118">
        <v>30</v>
      </c>
      <c r="J92" s="118">
        <v>30</v>
      </c>
      <c r="K92" s="124">
        <v>0</v>
      </c>
      <c r="L92" s="124" t="s">
        <v>30</v>
      </c>
      <c r="M92" s="118" t="s">
        <v>165</v>
      </c>
      <c r="N92" s="118" t="s">
        <v>165</v>
      </c>
      <c r="O92" s="118" t="s">
        <v>165</v>
      </c>
      <c r="P92" s="118" t="s">
        <v>80</v>
      </c>
      <c r="Q92" s="118" t="s">
        <v>165</v>
      </c>
      <c r="R92" s="120"/>
      <c r="S92" s="126"/>
    </row>
    <row r="93" s="111" customFormat="1" ht="27" spans="1:19">
      <c r="A93" s="121">
        <v>14</v>
      </c>
      <c r="B93" s="121">
        <v>85</v>
      </c>
      <c r="C93" s="122">
        <v>2015</v>
      </c>
      <c r="D93" s="118" t="s">
        <v>19</v>
      </c>
      <c r="E93" s="118" t="s">
        <v>1006</v>
      </c>
      <c r="F93" s="120" t="s">
        <v>292</v>
      </c>
      <c r="G93" s="118" t="s">
        <v>293</v>
      </c>
      <c r="H93" s="118" t="s">
        <v>294</v>
      </c>
      <c r="I93" s="118">
        <v>155</v>
      </c>
      <c r="J93" s="124">
        <v>155</v>
      </c>
      <c r="K93" s="124">
        <v>0</v>
      </c>
      <c r="L93" s="118" t="s">
        <v>47</v>
      </c>
      <c r="M93" s="118" t="s">
        <v>295</v>
      </c>
      <c r="N93" s="118" t="s">
        <v>295</v>
      </c>
      <c r="O93" s="118" t="s">
        <v>295</v>
      </c>
      <c r="P93" s="118" t="s">
        <v>295</v>
      </c>
      <c r="Q93" s="118" t="s">
        <v>1223</v>
      </c>
      <c r="R93" s="120" t="s">
        <v>33</v>
      </c>
      <c r="S93" s="126"/>
    </row>
    <row r="94" s="111" customFormat="1" ht="67.5" spans="1:19">
      <c r="A94" s="121">
        <v>15</v>
      </c>
      <c r="B94" s="121">
        <v>103</v>
      </c>
      <c r="C94" s="122">
        <v>2016</v>
      </c>
      <c r="D94" s="118" t="s">
        <v>300</v>
      </c>
      <c r="E94" s="118" t="s">
        <v>1006</v>
      </c>
      <c r="F94" s="120" t="s">
        <v>334</v>
      </c>
      <c r="G94" s="118" t="s">
        <v>335</v>
      </c>
      <c r="H94" s="118" t="s">
        <v>336</v>
      </c>
      <c r="I94" s="118">
        <v>106.2</v>
      </c>
      <c r="J94" s="124">
        <v>106.2</v>
      </c>
      <c r="K94" s="124">
        <v>0</v>
      </c>
      <c r="L94" s="118" t="s">
        <v>23</v>
      </c>
      <c r="M94" s="118" t="s">
        <v>337</v>
      </c>
      <c r="N94" s="118" t="s">
        <v>337</v>
      </c>
      <c r="O94" s="118" t="s">
        <v>337</v>
      </c>
      <c r="P94" s="118" t="s">
        <v>337</v>
      </c>
      <c r="Q94" s="118" t="s">
        <v>80</v>
      </c>
      <c r="R94" s="120" t="s">
        <v>26</v>
      </c>
      <c r="S94" s="126"/>
    </row>
    <row r="95" s="111" customFormat="1" ht="27" spans="1:19">
      <c r="A95" s="121">
        <v>16</v>
      </c>
      <c r="B95" s="121">
        <v>104</v>
      </c>
      <c r="C95" s="122">
        <v>2016</v>
      </c>
      <c r="D95" s="118" t="s">
        <v>300</v>
      </c>
      <c r="E95" s="118" t="s">
        <v>1006</v>
      </c>
      <c r="F95" s="120" t="s">
        <v>338</v>
      </c>
      <c r="G95" s="118" t="s">
        <v>77</v>
      </c>
      <c r="H95" s="118" t="s">
        <v>339</v>
      </c>
      <c r="I95" s="118">
        <v>5.95</v>
      </c>
      <c r="J95" s="124">
        <v>5.95</v>
      </c>
      <c r="K95" s="124">
        <v>0</v>
      </c>
      <c r="L95" s="118" t="s">
        <v>47</v>
      </c>
      <c r="M95" s="118" t="s">
        <v>340</v>
      </c>
      <c r="N95" s="118" t="s">
        <v>340</v>
      </c>
      <c r="O95" s="118" t="s">
        <v>340</v>
      </c>
      <c r="P95" s="118" t="s">
        <v>340</v>
      </c>
      <c r="Q95" s="118" t="s">
        <v>1220</v>
      </c>
      <c r="R95" s="120" t="s">
        <v>33</v>
      </c>
      <c r="S95" s="126"/>
    </row>
    <row r="96" s="111" customFormat="1" ht="27" spans="1:19">
      <c r="A96" s="121">
        <v>17</v>
      </c>
      <c r="B96" s="121">
        <v>116</v>
      </c>
      <c r="C96" s="122">
        <v>2016</v>
      </c>
      <c r="D96" s="118" t="s">
        <v>300</v>
      </c>
      <c r="E96" s="118" t="s">
        <v>1006</v>
      </c>
      <c r="F96" s="120" t="s">
        <v>380</v>
      </c>
      <c r="G96" s="118" t="s">
        <v>99</v>
      </c>
      <c r="H96" s="118" t="s">
        <v>381</v>
      </c>
      <c r="I96" s="118">
        <v>5.14</v>
      </c>
      <c r="J96" s="124">
        <v>5.14</v>
      </c>
      <c r="K96" s="124">
        <v>0</v>
      </c>
      <c r="L96" s="118" t="s">
        <v>47</v>
      </c>
      <c r="M96" s="118" t="s">
        <v>382</v>
      </c>
      <c r="N96" s="118" t="s">
        <v>382</v>
      </c>
      <c r="O96" s="118" t="s">
        <v>382</v>
      </c>
      <c r="P96" s="118" t="s">
        <v>382</v>
      </c>
      <c r="Q96" s="118" t="s">
        <v>1224</v>
      </c>
      <c r="R96" s="120" t="s">
        <v>33</v>
      </c>
      <c r="S96" s="126"/>
    </row>
    <row r="97" s="111" customFormat="1" ht="27" spans="1:19">
      <c r="A97" s="121">
        <v>18</v>
      </c>
      <c r="B97" s="121">
        <v>120</v>
      </c>
      <c r="C97" s="122">
        <v>2016</v>
      </c>
      <c r="D97" s="118" t="s">
        <v>300</v>
      </c>
      <c r="E97" s="118" t="s">
        <v>1006</v>
      </c>
      <c r="F97" s="120" t="s">
        <v>394</v>
      </c>
      <c r="G97" s="118" t="s">
        <v>395</v>
      </c>
      <c r="H97" s="118" t="s">
        <v>396</v>
      </c>
      <c r="I97" s="118">
        <v>29.46</v>
      </c>
      <c r="J97" s="124">
        <v>29.46</v>
      </c>
      <c r="K97" s="124">
        <v>0</v>
      </c>
      <c r="L97" s="118" t="s">
        <v>47</v>
      </c>
      <c r="M97" s="118" t="s">
        <v>397</v>
      </c>
      <c r="N97" s="118" t="s">
        <v>397</v>
      </c>
      <c r="O97" s="118" t="s">
        <v>397</v>
      </c>
      <c r="P97" s="118" t="s">
        <v>397</v>
      </c>
      <c r="Q97" s="118" t="s">
        <v>1225</v>
      </c>
      <c r="R97" s="120" t="s">
        <v>33</v>
      </c>
      <c r="S97" s="126"/>
    </row>
    <row r="98" s="111" customFormat="1" ht="40.5" spans="1:19">
      <c r="A98" s="121">
        <v>19</v>
      </c>
      <c r="B98" s="121">
        <v>125</v>
      </c>
      <c r="C98" s="122">
        <v>2016</v>
      </c>
      <c r="D98" s="118" t="s">
        <v>300</v>
      </c>
      <c r="E98" s="118" t="s">
        <v>1006</v>
      </c>
      <c r="F98" s="120" t="s">
        <v>409</v>
      </c>
      <c r="G98" s="118" t="s">
        <v>410</v>
      </c>
      <c r="H98" s="118" t="s">
        <v>411</v>
      </c>
      <c r="I98" s="118">
        <v>117.38</v>
      </c>
      <c r="J98" s="124">
        <v>117.38</v>
      </c>
      <c r="K98" s="124">
        <v>0</v>
      </c>
      <c r="L98" s="118" t="s">
        <v>23</v>
      </c>
      <c r="M98" s="118" t="s">
        <v>412</v>
      </c>
      <c r="N98" s="118" t="s">
        <v>412</v>
      </c>
      <c r="O98" s="118" t="s">
        <v>412</v>
      </c>
      <c r="P98" s="118" t="s">
        <v>412</v>
      </c>
      <c r="Q98" s="118" t="s">
        <v>80</v>
      </c>
      <c r="R98" s="120" t="s">
        <v>38</v>
      </c>
      <c r="S98" s="126"/>
    </row>
    <row r="99" s="111" customFormat="1" ht="40.5" spans="1:19">
      <c r="A99" s="121">
        <v>20</v>
      </c>
      <c r="B99" s="121">
        <v>126</v>
      </c>
      <c r="C99" s="122">
        <v>2016</v>
      </c>
      <c r="D99" s="118" t="s">
        <v>300</v>
      </c>
      <c r="E99" s="118" t="s">
        <v>1006</v>
      </c>
      <c r="F99" s="120" t="s">
        <v>413</v>
      </c>
      <c r="G99" s="118" t="s">
        <v>414</v>
      </c>
      <c r="H99" s="118" t="s">
        <v>415</v>
      </c>
      <c r="I99" s="118">
        <v>189.3</v>
      </c>
      <c r="J99" s="124">
        <v>189.3</v>
      </c>
      <c r="K99" s="124">
        <v>0</v>
      </c>
      <c r="L99" s="118" t="s">
        <v>23</v>
      </c>
      <c r="M99" s="118" t="s">
        <v>416</v>
      </c>
      <c r="N99" s="118" t="s">
        <v>417</v>
      </c>
      <c r="O99" s="118" t="s">
        <v>416</v>
      </c>
      <c r="P99" s="118" t="s">
        <v>416</v>
      </c>
      <c r="Q99" s="118" t="s">
        <v>80</v>
      </c>
      <c r="R99" s="120" t="s">
        <v>38</v>
      </c>
      <c r="S99" s="126"/>
    </row>
    <row r="100" s="111" customFormat="1" ht="40.5" spans="1:19">
      <c r="A100" s="121">
        <v>21</v>
      </c>
      <c r="B100" s="121">
        <v>127</v>
      </c>
      <c r="C100" s="122">
        <v>2016</v>
      </c>
      <c r="D100" s="118" t="s">
        <v>300</v>
      </c>
      <c r="E100" s="118" t="s">
        <v>1006</v>
      </c>
      <c r="F100" s="120" t="s">
        <v>418</v>
      </c>
      <c r="G100" s="118" t="s">
        <v>293</v>
      </c>
      <c r="H100" s="118" t="s">
        <v>419</v>
      </c>
      <c r="I100" s="118">
        <v>14.8</v>
      </c>
      <c r="J100" s="124">
        <v>14.8</v>
      </c>
      <c r="K100" s="124">
        <v>0</v>
      </c>
      <c r="L100" s="118" t="s">
        <v>23</v>
      </c>
      <c r="M100" s="118" t="s">
        <v>420</v>
      </c>
      <c r="N100" s="118" t="s">
        <v>420</v>
      </c>
      <c r="O100" s="118" t="s">
        <v>420</v>
      </c>
      <c r="P100" s="118" t="s">
        <v>420</v>
      </c>
      <c r="Q100" s="118" t="s">
        <v>80</v>
      </c>
      <c r="R100" s="120" t="s">
        <v>127</v>
      </c>
      <c r="S100" s="126"/>
    </row>
    <row r="101" s="111" customFormat="1" ht="40.5" spans="1:19">
      <c r="A101" s="121">
        <v>22</v>
      </c>
      <c r="B101" s="121">
        <v>146</v>
      </c>
      <c r="C101" s="122">
        <v>2017</v>
      </c>
      <c r="D101" s="118" t="s">
        <v>300</v>
      </c>
      <c r="E101" s="118" t="s">
        <v>1006</v>
      </c>
      <c r="F101" s="120" t="s">
        <v>458</v>
      </c>
      <c r="G101" s="118" t="s">
        <v>459</v>
      </c>
      <c r="H101" s="118" t="s">
        <v>460</v>
      </c>
      <c r="I101" s="118">
        <v>400</v>
      </c>
      <c r="J101" s="124">
        <v>400</v>
      </c>
      <c r="K101" s="124">
        <v>0</v>
      </c>
      <c r="L101" s="118" t="s">
        <v>23</v>
      </c>
      <c r="M101" s="118" t="s">
        <v>461</v>
      </c>
      <c r="N101" s="118" t="s">
        <v>462</v>
      </c>
      <c r="O101" s="118" t="s">
        <v>461</v>
      </c>
      <c r="P101" s="118" t="s">
        <v>461</v>
      </c>
      <c r="Q101" s="118" t="s">
        <v>80</v>
      </c>
      <c r="R101" s="120" t="s">
        <v>38</v>
      </c>
      <c r="S101" s="126" t="s">
        <v>463</v>
      </c>
    </row>
    <row r="102" s="111" customFormat="1" ht="94.5" spans="1:19">
      <c r="A102" s="121">
        <v>23</v>
      </c>
      <c r="B102" s="121">
        <v>148</v>
      </c>
      <c r="C102" s="122">
        <v>2017</v>
      </c>
      <c r="D102" s="118" t="s">
        <v>300</v>
      </c>
      <c r="E102" s="118" t="s">
        <v>1006</v>
      </c>
      <c r="F102" s="120" t="s">
        <v>468</v>
      </c>
      <c r="G102" s="118" t="s">
        <v>99</v>
      </c>
      <c r="H102" s="118" t="s">
        <v>469</v>
      </c>
      <c r="I102" s="118">
        <v>9.6</v>
      </c>
      <c r="J102" s="124">
        <v>9.6</v>
      </c>
      <c r="K102" s="124">
        <v>0</v>
      </c>
      <c r="L102" s="118" t="s">
        <v>47</v>
      </c>
      <c r="M102" s="118" t="s">
        <v>470</v>
      </c>
      <c r="N102" s="118" t="s">
        <v>470</v>
      </c>
      <c r="O102" s="118" t="s">
        <v>470</v>
      </c>
      <c r="P102" s="118" t="s">
        <v>470</v>
      </c>
      <c r="Q102" s="118" t="s">
        <v>1224</v>
      </c>
      <c r="R102" s="120" t="s">
        <v>33</v>
      </c>
      <c r="S102" s="126"/>
    </row>
    <row r="103" s="111" customFormat="1" ht="40.5" spans="1:19">
      <c r="A103" s="121">
        <v>24</v>
      </c>
      <c r="B103" s="121">
        <v>160</v>
      </c>
      <c r="C103" s="122">
        <v>2017</v>
      </c>
      <c r="D103" s="118" t="s">
        <v>300</v>
      </c>
      <c r="E103" s="118" t="s">
        <v>1006</v>
      </c>
      <c r="F103" s="120" t="s">
        <v>505</v>
      </c>
      <c r="G103" s="118" t="s">
        <v>414</v>
      </c>
      <c r="H103" s="118" t="s">
        <v>506</v>
      </c>
      <c r="I103" s="118">
        <v>120</v>
      </c>
      <c r="J103" s="124">
        <v>120</v>
      </c>
      <c r="K103" s="124">
        <v>0</v>
      </c>
      <c r="L103" s="118" t="s">
        <v>23</v>
      </c>
      <c r="M103" s="118" t="s">
        <v>416</v>
      </c>
      <c r="N103" s="118" t="s">
        <v>416</v>
      </c>
      <c r="O103" s="118" t="s">
        <v>416</v>
      </c>
      <c r="P103" s="118" t="s">
        <v>416</v>
      </c>
      <c r="Q103" s="118" t="s">
        <v>80</v>
      </c>
      <c r="R103" s="120" t="s">
        <v>38</v>
      </c>
      <c r="S103" s="126"/>
    </row>
    <row r="104" s="111" customFormat="1" ht="40.5" spans="1:19">
      <c r="A104" s="121">
        <v>25</v>
      </c>
      <c r="B104" s="121">
        <v>161</v>
      </c>
      <c r="C104" s="122">
        <v>2017</v>
      </c>
      <c r="D104" s="118" t="s">
        <v>300</v>
      </c>
      <c r="E104" s="118" t="s">
        <v>1006</v>
      </c>
      <c r="F104" s="120" t="s">
        <v>508</v>
      </c>
      <c r="G104" s="118" t="s">
        <v>99</v>
      </c>
      <c r="H104" s="118" t="s">
        <v>1226</v>
      </c>
      <c r="I104" s="118">
        <v>35</v>
      </c>
      <c r="J104" s="124">
        <v>35</v>
      </c>
      <c r="K104" s="124">
        <v>0</v>
      </c>
      <c r="L104" s="118" t="s">
        <v>23</v>
      </c>
      <c r="M104" s="118" t="s">
        <v>101</v>
      </c>
      <c r="N104" s="118" t="s">
        <v>510</v>
      </c>
      <c r="O104" s="118" t="s">
        <v>101</v>
      </c>
      <c r="P104" s="118" t="s">
        <v>101</v>
      </c>
      <c r="Q104" s="118" t="s">
        <v>80</v>
      </c>
      <c r="R104" s="120" t="s">
        <v>38</v>
      </c>
      <c r="S104" s="126"/>
    </row>
    <row r="105" s="111" customFormat="1" ht="40.5" spans="1:19">
      <c r="A105" s="121">
        <v>26</v>
      </c>
      <c r="B105" s="121">
        <v>184</v>
      </c>
      <c r="C105" s="122">
        <v>2018</v>
      </c>
      <c r="D105" s="118" t="s">
        <v>300</v>
      </c>
      <c r="E105" s="118" t="s">
        <v>1006</v>
      </c>
      <c r="F105" s="120" t="s">
        <v>558</v>
      </c>
      <c r="G105" s="118" t="s">
        <v>168</v>
      </c>
      <c r="H105" s="118" t="s">
        <v>559</v>
      </c>
      <c r="I105" s="118">
        <v>1760</v>
      </c>
      <c r="J105" s="124">
        <v>1760</v>
      </c>
      <c r="K105" s="124">
        <v>0</v>
      </c>
      <c r="L105" s="118" t="s">
        <v>23</v>
      </c>
      <c r="M105" s="118" t="s">
        <v>500</v>
      </c>
      <c r="N105" s="118" t="s">
        <v>462</v>
      </c>
      <c r="O105" s="118" t="s">
        <v>500</v>
      </c>
      <c r="P105" s="118" t="s">
        <v>500</v>
      </c>
      <c r="Q105" s="118" t="s">
        <v>1227</v>
      </c>
      <c r="R105" s="120" t="s">
        <v>38</v>
      </c>
      <c r="S105" s="126"/>
    </row>
    <row r="106" s="111" customFormat="1" ht="40.5" spans="1:19">
      <c r="A106" s="121">
        <v>27</v>
      </c>
      <c r="B106" s="121">
        <v>187</v>
      </c>
      <c r="C106" s="122">
        <v>2018</v>
      </c>
      <c r="D106" s="118" t="s">
        <v>300</v>
      </c>
      <c r="E106" s="118" t="s">
        <v>1006</v>
      </c>
      <c r="F106" s="120" t="s">
        <v>570</v>
      </c>
      <c r="G106" s="118" t="s">
        <v>571</v>
      </c>
      <c r="H106" s="118" t="s">
        <v>572</v>
      </c>
      <c r="I106" s="118">
        <v>24</v>
      </c>
      <c r="J106" s="124">
        <v>24</v>
      </c>
      <c r="K106" s="124">
        <v>0</v>
      </c>
      <c r="L106" s="118" t="s">
        <v>23</v>
      </c>
      <c r="M106" s="118" t="s">
        <v>573</v>
      </c>
      <c r="N106" s="118" t="s">
        <v>573</v>
      </c>
      <c r="O106" s="118" t="s">
        <v>573</v>
      </c>
      <c r="P106" s="118" t="s">
        <v>573</v>
      </c>
      <c r="Q106" s="118" t="s">
        <v>80</v>
      </c>
      <c r="R106" s="120" t="s">
        <v>127</v>
      </c>
      <c r="S106" s="126"/>
    </row>
    <row r="107" s="111" customFormat="1" ht="40.5" spans="1:19">
      <c r="A107" s="121">
        <v>28</v>
      </c>
      <c r="B107" s="121">
        <v>192</v>
      </c>
      <c r="C107" s="122">
        <v>2018</v>
      </c>
      <c r="D107" s="118" t="s">
        <v>300</v>
      </c>
      <c r="E107" s="118" t="s">
        <v>1006</v>
      </c>
      <c r="F107" s="120" t="s">
        <v>588</v>
      </c>
      <c r="G107" s="118" t="s">
        <v>77</v>
      </c>
      <c r="H107" s="118" t="s">
        <v>589</v>
      </c>
      <c r="I107" s="118">
        <v>599.55</v>
      </c>
      <c r="J107" s="124">
        <v>599.55</v>
      </c>
      <c r="K107" s="124">
        <v>0</v>
      </c>
      <c r="L107" s="118" t="s">
        <v>23</v>
      </c>
      <c r="M107" s="118" t="s">
        <v>165</v>
      </c>
      <c r="N107" s="118" t="s">
        <v>590</v>
      </c>
      <c r="O107" s="118" t="s">
        <v>165</v>
      </c>
      <c r="P107" s="118" t="s">
        <v>165</v>
      </c>
      <c r="Q107" s="118" t="s">
        <v>80</v>
      </c>
      <c r="R107" s="120" t="s">
        <v>26</v>
      </c>
      <c r="S107" s="126"/>
    </row>
    <row r="108" s="111" customFormat="1" ht="27" spans="1:19">
      <c r="A108" s="121">
        <v>29</v>
      </c>
      <c r="B108" s="121">
        <v>204</v>
      </c>
      <c r="C108" s="122">
        <v>2018</v>
      </c>
      <c r="D108" s="118" t="s">
        <v>300</v>
      </c>
      <c r="E108" s="118" t="s">
        <v>1006</v>
      </c>
      <c r="F108" s="120" t="s">
        <v>624</v>
      </c>
      <c r="G108" s="118" t="s">
        <v>410</v>
      </c>
      <c r="H108" s="118" t="s">
        <v>625</v>
      </c>
      <c r="I108" s="118">
        <v>5</v>
      </c>
      <c r="J108" s="124">
        <v>5</v>
      </c>
      <c r="K108" s="124">
        <v>0</v>
      </c>
      <c r="L108" s="118" t="s">
        <v>47</v>
      </c>
      <c r="M108" s="118" t="s">
        <v>626</v>
      </c>
      <c r="N108" s="118" t="s">
        <v>626</v>
      </c>
      <c r="O108" s="118" t="s">
        <v>626</v>
      </c>
      <c r="P108" s="118" t="s">
        <v>626</v>
      </c>
      <c r="Q108" s="118" t="s">
        <v>1228</v>
      </c>
      <c r="R108" s="120" t="s">
        <v>33</v>
      </c>
      <c r="S108" s="126"/>
    </row>
    <row r="109" s="111" customFormat="1" ht="40.5" spans="1:19">
      <c r="A109" s="121">
        <v>30</v>
      </c>
      <c r="B109" s="121">
        <v>206</v>
      </c>
      <c r="C109" s="122">
        <v>2018</v>
      </c>
      <c r="D109" s="118" t="s">
        <v>300</v>
      </c>
      <c r="E109" s="118" t="s">
        <v>1006</v>
      </c>
      <c r="F109" s="120" t="s">
        <v>630</v>
      </c>
      <c r="G109" s="118" t="s">
        <v>410</v>
      </c>
      <c r="H109" s="118" t="s">
        <v>631</v>
      </c>
      <c r="I109" s="118">
        <v>15</v>
      </c>
      <c r="J109" s="124">
        <v>15</v>
      </c>
      <c r="K109" s="124">
        <v>0</v>
      </c>
      <c r="L109" s="118" t="s">
        <v>47</v>
      </c>
      <c r="M109" s="118" t="s">
        <v>632</v>
      </c>
      <c r="N109" s="118" t="s">
        <v>632</v>
      </c>
      <c r="O109" s="118" t="s">
        <v>632</v>
      </c>
      <c r="P109" s="118" t="s">
        <v>632</v>
      </c>
      <c r="Q109" s="118" t="s">
        <v>1228</v>
      </c>
      <c r="R109" s="120" t="s">
        <v>33</v>
      </c>
      <c r="S109" s="126"/>
    </row>
    <row r="110" s="111" customFormat="1" ht="40.5" spans="1:19">
      <c r="A110" s="121">
        <v>31</v>
      </c>
      <c r="B110" s="121">
        <v>211</v>
      </c>
      <c r="C110" s="122">
        <v>2018</v>
      </c>
      <c r="D110" s="118" t="s">
        <v>300</v>
      </c>
      <c r="E110" s="118" t="s">
        <v>1006</v>
      </c>
      <c r="F110" s="120" t="s">
        <v>647</v>
      </c>
      <c r="G110" s="118" t="s">
        <v>648</v>
      </c>
      <c r="H110" s="118" t="s">
        <v>649</v>
      </c>
      <c r="I110" s="118">
        <v>50</v>
      </c>
      <c r="J110" s="124">
        <v>50</v>
      </c>
      <c r="K110" s="124">
        <v>0</v>
      </c>
      <c r="L110" s="118" t="s">
        <v>23</v>
      </c>
      <c r="M110" s="118" t="s">
        <v>94</v>
      </c>
      <c r="N110" s="118" t="s">
        <v>650</v>
      </c>
      <c r="O110" s="118" t="s">
        <v>94</v>
      </c>
      <c r="P110" s="118" t="s">
        <v>94</v>
      </c>
      <c r="Q110" s="118" t="s">
        <v>80</v>
      </c>
      <c r="R110" s="120" t="s">
        <v>38</v>
      </c>
      <c r="S110" s="126"/>
    </row>
    <row r="111" s="111" customFormat="1" ht="40.5" spans="1:19">
      <c r="A111" s="121">
        <v>32</v>
      </c>
      <c r="B111" s="121">
        <v>219</v>
      </c>
      <c r="C111" s="122">
        <v>2018</v>
      </c>
      <c r="D111" s="118" t="s">
        <v>300</v>
      </c>
      <c r="E111" s="118" t="s">
        <v>1006</v>
      </c>
      <c r="F111" s="120" t="s">
        <v>677</v>
      </c>
      <c r="G111" s="118" t="s">
        <v>678</v>
      </c>
      <c r="H111" s="118" t="s">
        <v>679</v>
      </c>
      <c r="I111" s="118">
        <v>299.68</v>
      </c>
      <c r="J111" s="124">
        <v>299.68</v>
      </c>
      <c r="K111" s="124">
        <v>0</v>
      </c>
      <c r="L111" s="118" t="s">
        <v>23</v>
      </c>
      <c r="M111" s="118" t="s">
        <v>101</v>
      </c>
      <c r="N111" s="118" t="s">
        <v>590</v>
      </c>
      <c r="O111" s="118" t="s">
        <v>101</v>
      </c>
      <c r="P111" s="118" t="s">
        <v>101</v>
      </c>
      <c r="Q111" s="118" t="s">
        <v>80</v>
      </c>
      <c r="R111" s="120" t="s">
        <v>102</v>
      </c>
      <c r="S111" s="126"/>
    </row>
    <row r="112" s="111" customFormat="1" ht="40.5" spans="1:19">
      <c r="A112" s="121">
        <v>33</v>
      </c>
      <c r="B112" s="121"/>
      <c r="C112" s="122">
        <v>2018</v>
      </c>
      <c r="D112" s="118" t="s">
        <v>300</v>
      </c>
      <c r="E112" s="118" t="s">
        <v>1006</v>
      </c>
      <c r="F112" s="120" t="s">
        <v>680</v>
      </c>
      <c r="G112" s="118" t="s">
        <v>678</v>
      </c>
      <c r="H112" s="118" t="s">
        <v>681</v>
      </c>
      <c r="I112" s="118">
        <v>594.09</v>
      </c>
      <c r="J112" s="124">
        <v>594.09</v>
      </c>
      <c r="K112" s="124">
        <v>0</v>
      </c>
      <c r="L112" s="118" t="s">
        <v>23</v>
      </c>
      <c r="M112" s="118" t="s">
        <v>101</v>
      </c>
      <c r="N112" s="149" t="s">
        <v>682</v>
      </c>
      <c r="O112" s="118" t="s">
        <v>101</v>
      </c>
      <c r="P112" s="118" t="s">
        <v>101</v>
      </c>
      <c r="Q112" s="118" t="s">
        <v>80</v>
      </c>
      <c r="R112" s="120" t="s">
        <v>38</v>
      </c>
      <c r="S112" s="126"/>
    </row>
    <row r="113" s="111" customFormat="1" ht="40.5" spans="1:19">
      <c r="A113" s="121">
        <v>34</v>
      </c>
      <c r="B113" s="121">
        <v>225</v>
      </c>
      <c r="C113" s="122">
        <v>2019</v>
      </c>
      <c r="D113" s="118" t="s">
        <v>300</v>
      </c>
      <c r="E113" s="118" t="s">
        <v>1006</v>
      </c>
      <c r="F113" s="120" t="s">
        <v>694</v>
      </c>
      <c r="G113" s="118" t="s">
        <v>695</v>
      </c>
      <c r="H113" s="118" t="s">
        <v>696</v>
      </c>
      <c r="I113" s="118">
        <v>26.65</v>
      </c>
      <c r="J113" s="124">
        <v>26.65</v>
      </c>
      <c r="K113" s="124">
        <v>0</v>
      </c>
      <c r="L113" s="118" t="s">
        <v>30</v>
      </c>
      <c r="M113" s="118" t="s">
        <v>697</v>
      </c>
      <c r="N113" s="118" t="s">
        <v>697</v>
      </c>
      <c r="O113" s="118" t="s">
        <v>697</v>
      </c>
      <c r="P113" s="118" t="s">
        <v>697</v>
      </c>
      <c r="Q113" s="118" t="s">
        <v>80</v>
      </c>
      <c r="R113" s="120" t="s">
        <v>33</v>
      </c>
      <c r="S113" s="126"/>
    </row>
    <row r="114" s="111" customFormat="1" ht="27" spans="1:19">
      <c r="A114" s="121">
        <v>35</v>
      </c>
      <c r="B114" s="121">
        <v>229</v>
      </c>
      <c r="C114" s="122">
        <v>2019</v>
      </c>
      <c r="D114" s="118" t="s">
        <v>300</v>
      </c>
      <c r="E114" s="118" t="s">
        <v>1006</v>
      </c>
      <c r="F114" s="120" t="s">
        <v>704</v>
      </c>
      <c r="G114" s="118" t="s">
        <v>705</v>
      </c>
      <c r="H114" s="118" t="s">
        <v>706</v>
      </c>
      <c r="I114" s="118">
        <v>41.02</v>
      </c>
      <c r="J114" s="124">
        <v>41.02</v>
      </c>
      <c r="K114" s="124">
        <v>0</v>
      </c>
      <c r="L114" s="118" t="s">
        <v>47</v>
      </c>
      <c r="M114" s="118" t="s">
        <v>707</v>
      </c>
      <c r="N114" s="118" t="s">
        <v>707</v>
      </c>
      <c r="O114" s="118" t="s">
        <v>707</v>
      </c>
      <c r="P114" s="118" t="s">
        <v>707</v>
      </c>
      <c r="Q114" s="118" t="s">
        <v>1229</v>
      </c>
      <c r="R114" s="120" t="s">
        <v>33</v>
      </c>
      <c r="S114" s="126"/>
    </row>
    <row r="115" s="111" customFormat="1" ht="40.5" spans="1:19">
      <c r="A115" s="121">
        <v>36</v>
      </c>
      <c r="B115" s="121">
        <v>237</v>
      </c>
      <c r="C115" s="122">
        <v>2020</v>
      </c>
      <c r="D115" s="118" t="s">
        <v>300</v>
      </c>
      <c r="E115" s="118" t="s">
        <v>1006</v>
      </c>
      <c r="F115" s="120" t="s">
        <v>720</v>
      </c>
      <c r="G115" s="118" t="s">
        <v>229</v>
      </c>
      <c r="H115" s="118" t="s">
        <v>721</v>
      </c>
      <c r="I115" s="118">
        <v>127.07</v>
      </c>
      <c r="J115" s="124">
        <v>127.07</v>
      </c>
      <c r="K115" s="124">
        <v>0</v>
      </c>
      <c r="L115" s="118" t="s">
        <v>23</v>
      </c>
      <c r="M115" s="118" t="s">
        <v>231</v>
      </c>
      <c r="N115" s="118" t="s">
        <v>722</v>
      </c>
      <c r="O115" s="118" t="s">
        <v>231</v>
      </c>
      <c r="P115" s="118" t="s">
        <v>231</v>
      </c>
      <c r="Q115" s="118" t="s">
        <v>80</v>
      </c>
      <c r="R115" s="120" t="s">
        <v>127</v>
      </c>
      <c r="S115" s="126"/>
    </row>
    <row r="116" s="111" customFormat="1" ht="27" spans="1:19">
      <c r="A116" s="121">
        <v>37</v>
      </c>
      <c r="B116" s="121">
        <v>242</v>
      </c>
      <c r="C116" s="122">
        <v>2020</v>
      </c>
      <c r="D116" s="118" t="s">
        <v>300</v>
      </c>
      <c r="E116" s="118" t="s">
        <v>1006</v>
      </c>
      <c r="F116" s="120" t="s">
        <v>735</v>
      </c>
      <c r="G116" s="118" t="s">
        <v>99</v>
      </c>
      <c r="H116" s="118" t="s">
        <v>736</v>
      </c>
      <c r="I116" s="118">
        <v>19.15</v>
      </c>
      <c r="J116" s="124">
        <v>19.15</v>
      </c>
      <c r="K116" s="124">
        <v>0</v>
      </c>
      <c r="L116" s="118" t="s">
        <v>47</v>
      </c>
      <c r="M116" s="118" t="s">
        <v>737</v>
      </c>
      <c r="N116" s="118" t="s">
        <v>737</v>
      </c>
      <c r="O116" s="118" t="s">
        <v>737</v>
      </c>
      <c r="P116" s="118" t="s">
        <v>737</v>
      </c>
      <c r="Q116" s="118" t="s">
        <v>1224</v>
      </c>
      <c r="R116" s="120" t="s">
        <v>33</v>
      </c>
      <c r="S116" s="126"/>
    </row>
    <row r="117" s="111" customFormat="1" ht="175.5" spans="1:19">
      <c r="A117" s="121">
        <v>38</v>
      </c>
      <c r="B117" s="121">
        <v>244</v>
      </c>
      <c r="C117" s="122">
        <v>2020</v>
      </c>
      <c r="D117" s="118" t="s">
        <v>300</v>
      </c>
      <c r="E117" s="118" t="s">
        <v>1006</v>
      </c>
      <c r="F117" s="120" t="s">
        <v>742</v>
      </c>
      <c r="G117" s="118" t="s">
        <v>743</v>
      </c>
      <c r="H117" s="118" t="s">
        <v>744</v>
      </c>
      <c r="I117" s="118">
        <v>899.85</v>
      </c>
      <c r="J117" s="124">
        <v>899.85</v>
      </c>
      <c r="K117" s="124">
        <v>0</v>
      </c>
      <c r="L117" s="118" t="s">
        <v>30</v>
      </c>
      <c r="M117" s="118" t="s">
        <v>745</v>
      </c>
      <c r="N117" s="118" t="s">
        <v>746</v>
      </c>
      <c r="O117" s="118" t="s">
        <v>745</v>
      </c>
      <c r="P117" s="118" t="s">
        <v>745</v>
      </c>
      <c r="Q117" s="118" t="s">
        <v>747</v>
      </c>
      <c r="R117" s="120"/>
      <c r="S117" s="126"/>
    </row>
    <row r="118" s="111" customFormat="1" ht="189" spans="1:19">
      <c r="A118" s="121">
        <v>39</v>
      </c>
      <c r="B118" s="121">
        <v>247</v>
      </c>
      <c r="C118" s="122">
        <v>2020</v>
      </c>
      <c r="D118" s="118" t="s">
        <v>300</v>
      </c>
      <c r="E118" s="118" t="s">
        <v>1006</v>
      </c>
      <c r="F118" s="120" t="s">
        <v>756</v>
      </c>
      <c r="G118" s="118" t="s">
        <v>1230</v>
      </c>
      <c r="H118" s="118" t="s">
        <v>758</v>
      </c>
      <c r="I118" s="118">
        <v>1099.36</v>
      </c>
      <c r="J118" s="124">
        <v>1099.36</v>
      </c>
      <c r="K118" s="124">
        <v>0</v>
      </c>
      <c r="L118" s="118" t="s">
        <v>30</v>
      </c>
      <c r="M118" s="118" t="s">
        <v>759</v>
      </c>
      <c r="N118" s="118" t="s">
        <v>760</v>
      </c>
      <c r="O118" s="118" t="s">
        <v>759</v>
      </c>
      <c r="P118" s="118" t="s">
        <v>759</v>
      </c>
      <c r="Q118" s="118" t="s">
        <v>761</v>
      </c>
      <c r="R118" s="120"/>
      <c r="S118" s="126"/>
    </row>
    <row r="119" s="111" customFormat="1" ht="27" spans="1:19">
      <c r="A119" s="121">
        <v>40</v>
      </c>
      <c r="B119" s="121">
        <v>251</v>
      </c>
      <c r="C119" s="122">
        <v>2020</v>
      </c>
      <c r="D119" s="118" t="s">
        <v>300</v>
      </c>
      <c r="E119" s="118" t="s">
        <v>1006</v>
      </c>
      <c r="F119" s="120" t="s">
        <v>770</v>
      </c>
      <c r="G119" s="118" t="s">
        <v>771</v>
      </c>
      <c r="H119" s="118" t="s">
        <v>772</v>
      </c>
      <c r="I119" s="118">
        <v>307.12</v>
      </c>
      <c r="J119" s="124">
        <v>307.12</v>
      </c>
      <c r="K119" s="124">
        <v>0</v>
      </c>
      <c r="L119" s="118" t="s">
        <v>47</v>
      </c>
      <c r="M119" s="118" t="s">
        <v>773</v>
      </c>
      <c r="N119" s="118" t="s">
        <v>773</v>
      </c>
      <c r="O119" s="118" t="s">
        <v>773</v>
      </c>
      <c r="P119" s="118" t="s">
        <v>773</v>
      </c>
      <c r="Q119" s="118" t="s">
        <v>1231</v>
      </c>
      <c r="R119" s="120" t="s">
        <v>33</v>
      </c>
      <c r="S119" s="126"/>
    </row>
    <row r="120" s="111" customFormat="1" ht="27" spans="1:19">
      <c r="A120" s="121">
        <v>41</v>
      </c>
      <c r="B120" s="121">
        <v>258</v>
      </c>
      <c r="C120" s="122">
        <v>2020</v>
      </c>
      <c r="D120" s="118" t="s">
        <v>300</v>
      </c>
      <c r="E120" s="118" t="s">
        <v>1006</v>
      </c>
      <c r="F120" s="120" t="s">
        <v>795</v>
      </c>
      <c r="G120" s="118" t="s">
        <v>771</v>
      </c>
      <c r="H120" s="118" t="s">
        <v>797</v>
      </c>
      <c r="I120" s="118">
        <v>130.16</v>
      </c>
      <c r="J120" s="124">
        <v>130.16</v>
      </c>
      <c r="K120" s="124">
        <v>0</v>
      </c>
      <c r="L120" s="118" t="s">
        <v>47</v>
      </c>
      <c r="M120" s="118" t="s">
        <v>773</v>
      </c>
      <c r="N120" s="118" t="s">
        <v>773</v>
      </c>
      <c r="O120" s="118" t="s">
        <v>773</v>
      </c>
      <c r="P120" s="118" t="s">
        <v>773</v>
      </c>
      <c r="Q120" s="118" t="s">
        <v>1231</v>
      </c>
      <c r="R120" s="120" t="s">
        <v>33</v>
      </c>
      <c r="S120" s="126"/>
    </row>
    <row r="121" s="111" customFormat="1" ht="108" spans="1:19">
      <c r="A121" s="121">
        <v>42</v>
      </c>
      <c r="B121" s="121">
        <v>259</v>
      </c>
      <c r="C121" s="122">
        <v>2020</v>
      </c>
      <c r="D121" s="118" t="s">
        <v>300</v>
      </c>
      <c r="E121" s="118" t="s">
        <v>1006</v>
      </c>
      <c r="F121" s="120" t="s">
        <v>798</v>
      </c>
      <c r="G121" s="118" t="s">
        <v>799</v>
      </c>
      <c r="H121" s="118" t="s">
        <v>800</v>
      </c>
      <c r="I121" s="118">
        <v>249.68</v>
      </c>
      <c r="J121" s="124">
        <v>249.68</v>
      </c>
      <c r="K121" s="124">
        <v>0</v>
      </c>
      <c r="L121" s="118" t="s">
        <v>47</v>
      </c>
      <c r="M121" s="118" t="s">
        <v>801</v>
      </c>
      <c r="N121" s="118" t="s">
        <v>802</v>
      </c>
      <c r="O121" s="118" t="s">
        <v>801</v>
      </c>
      <c r="P121" s="118" t="s">
        <v>801</v>
      </c>
      <c r="Q121" s="118" t="s">
        <v>1232</v>
      </c>
      <c r="R121" s="120" t="s">
        <v>33</v>
      </c>
      <c r="S121" s="126"/>
    </row>
    <row r="122" s="111" customFormat="1" ht="54" spans="1:19">
      <c r="A122" s="121">
        <v>43</v>
      </c>
      <c r="B122" s="121">
        <v>260</v>
      </c>
      <c r="C122" s="122">
        <v>2020</v>
      </c>
      <c r="D122" s="118" t="s">
        <v>300</v>
      </c>
      <c r="E122" s="118" t="s">
        <v>1006</v>
      </c>
      <c r="F122" s="120" t="s">
        <v>803</v>
      </c>
      <c r="G122" s="118" t="s">
        <v>804</v>
      </c>
      <c r="H122" s="118" t="s">
        <v>805</v>
      </c>
      <c r="I122" s="118">
        <v>453.06</v>
      </c>
      <c r="J122" s="124">
        <v>453.06</v>
      </c>
      <c r="K122" s="124">
        <v>0</v>
      </c>
      <c r="L122" s="118" t="s">
        <v>23</v>
      </c>
      <c r="M122" s="118" t="s">
        <v>806</v>
      </c>
      <c r="N122" s="118" t="s">
        <v>806</v>
      </c>
      <c r="O122" s="118" t="s">
        <v>806</v>
      </c>
      <c r="P122" s="118" t="s">
        <v>806</v>
      </c>
      <c r="Q122" s="118" t="s">
        <v>807</v>
      </c>
      <c r="R122" s="120" t="s">
        <v>38</v>
      </c>
      <c r="S122" s="126"/>
    </row>
    <row r="123" s="111" customFormat="1" ht="40.5" spans="1:19">
      <c r="A123" s="121">
        <v>44</v>
      </c>
      <c r="B123" s="121">
        <v>294</v>
      </c>
      <c r="C123" s="122">
        <v>2021</v>
      </c>
      <c r="D123" s="118" t="s">
        <v>823</v>
      </c>
      <c r="E123" s="118" t="s">
        <v>1006</v>
      </c>
      <c r="F123" s="120" t="s">
        <v>831</v>
      </c>
      <c r="G123" s="118" t="s">
        <v>414</v>
      </c>
      <c r="H123" s="118" t="s">
        <v>832</v>
      </c>
      <c r="I123" s="118">
        <v>2999.98</v>
      </c>
      <c r="J123" s="124">
        <v>2999.98</v>
      </c>
      <c r="K123" s="124">
        <v>0</v>
      </c>
      <c r="L123" s="118" t="s">
        <v>23</v>
      </c>
      <c r="M123" s="118" t="s">
        <v>416</v>
      </c>
      <c r="N123" s="118" t="s">
        <v>416</v>
      </c>
      <c r="O123" s="118" t="s">
        <v>416</v>
      </c>
      <c r="P123" s="118" t="s">
        <v>416</v>
      </c>
      <c r="Q123" s="118" t="s">
        <v>80</v>
      </c>
      <c r="R123" s="120" t="s">
        <v>26</v>
      </c>
      <c r="S123" s="126"/>
    </row>
    <row r="124" s="111" customFormat="1" ht="40.5" spans="1:19">
      <c r="A124" s="121">
        <v>45</v>
      </c>
      <c r="B124" s="121">
        <v>296</v>
      </c>
      <c r="C124" s="122">
        <v>2021</v>
      </c>
      <c r="D124" s="118" t="s">
        <v>823</v>
      </c>
      <c r="E124" s="118" t="s">
        <v>1006</v>
      </c>
      <c r="F124" s="120" t="s">
        <v>836</v>
      </c>
      <c r="G124" s="118" t="s">
        <v>99</v>
      </c>
      <c r="H124" s="118" t="s">
        <v>837</v>
      </c>
      <c r="I124" s="118">
        <v>299.64</v>
      </c>
      <c r="J124" s="124">
        <v>299.64</v>
      </c>
      <c r="K124" s="124">
        <v>0</v>
      </c>
      <c r="L124" s="118" t="s">
        <v>23</v>
      </c>
      <c r="M124" s="118" t="s">
        <v>101</v>
      </c>
      <c r="N124" s="118" t="s">
        <v>838</v>
      </c>
      <c r="O124" s="118" t="s">
        <v>101</v>
      </c>
      <c r="P124" s="118" t="s">
        <v>101</v>
      </c>
      <c r="Q124" s="118" t="s">
        <v>80</v>
      </c>
      <c r="R124" s="120" t="s">
        <v>38</v>
      </c>
      <c r="S124" s="126"/>
    </row>
    <row r="125" s="111" customFormat="1" ht="40.5" spans="1:19">
      <c r="A125" s="121">
        <v>46</v>
      </c>
      <c r="B125" s="121">
        <v>297</v>
      </c>
      <c r="C125" s="122">
        <v>2021</v>
      </c>
      <c r="D125" s="118" t="s">
        <v>823</v>
      </c>
      <c r="E125" s="118" t="s">
        <v>1006</v>
      </c>
      <c r="F125" s="120" t="s">
        <v>839</v>
      </c>
      <c r="G125" s="118" t="s">
        <v>771</v>
      </c>
      <c r="H125" s="118" t="s">
        <v>840</v>
      </c>
      <c r="I125" s="118">
        <v>233.96</v>
      </c>
      <c r="J125" s="124">
        <v>233.96</v>
      </c>
      <c r="K125" s="124">
        <v>0</v>
      </c>
      <c r="L125" s="118" t="s">
        <v>47</v>
      </c>
      <c r="M125" s="118" t="s">
        <v>773</v>
      </c>
      <c r="N125" s="118" t="s">
        <v>773</v>
      </c>
      <c r="O125" s="118" t="s">
        <v>773</v>
      </c>
      <c r="P125" s="118" t="s">
        <v>773</v>
      </c>
      <c r="Q125" s="118" t="s">
        <v>1231</v>
      </c>
      <c r="R125" s="120" t="s">
        <v>33</v>
      </c>
      <c r="S125" s="126"/>
    </row>
    <row r="126" s="111" customFormat="1" ht="40.5" spans="1:19">
      <c r="A126" s="121">
        <v>47</v>
      </c>
      <c r="B126" s="121">
        <v>311</v>
      </c>
      <c r="C126" s="122">
        <v>2021</v>
      </c>
      <c r="D126" s="118" t="s">
        <v>823</v>
      </c>
      <c r="E126" s="118" t="s">
        <v>1006</v>
      </c>
      <c r="F126" s="120" t="s">
        <v>880</v>
      </c>
      <c r="G126" s="118" t="s">
        <v>229</v>
      </c>
      <c r="H126" s="118" t="s">
        <v>881</v>
      </c>
      <c r="I126" s="118">
        <v>1999.82</v>
      </c>
      <c r="J126" s="124">
        <v>1999.82</v>
      </c>
      <c r="K126" s="124">
        <v>0</v>
      </c>
      <c r="L126" s="118" t="s">
        <v>23</v>
      </c>
      <c r="M126" s="118" t="s">
        <v>231</v>
      </c>
      <c r="N126" s="118" t="s">
        <v>882</v>
      </c>
      <c r="O126" s="118" t="s">
        <v>231</v>
      </c>
      <c r="P126" s="118" t="s">
        <v>231</v>
      </c>
      <c r="Q126" s="118" t="s">
        <v>80</v>
      </c>
      <c r="R126" s="120" t="s">
        <v>38</v>
      </c>
      <c r="S126" s="126" t="s">
        <v>860</v>
      </c>
    </row>
    <row r="127" s="111" customFormat="1" ht="40.5" spans="1:19">
      <c r="A127" s="121">
        <v>48</v>
      </c>
      <c r="B127" s="121">
        <v>315</v>
      </c>
      <c r="C127" s="122">
        <v>2021</v>
      </c>
      <c r="D127" s="118" t="s">
        <v>823</v>
      </c>
      <c r="E127" s="118" t="s">
        <v>1006</v>
      </c>
      <c r="F127" s="120" t="s">
        <v>890</v>
      </c>
      <c r="G127" s="118" t="s">
        <v>771</v>
      </c>
      <c r="H127" s="118" t="s">
        <v>891</v>
      </c>
      <c r="I127" s="118">
        <v>244.18</v>
      </c>
      <c r="J127" s="124">
        <v>244.18</v>
      </c>
      <c r="K127" s="124">
        <v>0</v>
      </c>
      <c r="L127" s="118" t="s">
        <v>30</v>
      </c>
      <c r="M127" s="118" t="s">
        <v>892</v>
      </c>
      <c r="N127" s="118" t="s">
        <v>892</v>
      </c>
      <c r="O127" s="118" t="s">
        <v>892</v>
      </c>
      <c r="P127" s="118" t="s">
        <v>892</v>
      </c>
      <c r="Q127" s="118" t="s">
        <v>80</v>
      </c>
      <c r="R127" s="120" t="s">
        <v>33</v>
      </c>
      <c r="S127" s="126"/>
    </row>
    <row r="128" s="111" customFormat="1" ht="40.5" spans="1:19">
      <c r="A128" s="121">
        <v>49</v>
      </c>
      <c r="B128" s="121">
        <v>324</v>
      </c>
      <c r="C128" s="122">
        <v>2022</v>
      </c>
      <c r="D128" s="118" t="s">
        <v>823</v>
      </c>
      <c r="E128" s="118" t="s">
        <v>1006</v>
      </c>
      <c r="F128" s="120" t="s">
        <v>893</v>
      </c>
      <c r="G128" s="118" t="s">
        <v>894</v>
      </c>
      <c r="H128" s="118" t="s">
        <v>895</v>
      </c>
      <c r="I128" s="118">
        <v>1799.997</v>
      </c>
      <c r="J128" s="124">
        <v>1799.997</v>
      </c>
      <c r="K128" s="124">
        <v>0</v>
      </c>
      <c r="L128" s="118" t="s">
        <v>23</v>
      </c>
      <c r="M128" s="118" t="s">
        <v>896</v>
      </c>
      <c r="N128" s="118" t="s">
        <v>896</v>
      </c>
      <c r="O128" s="118" t="s">
        <v>896</v>
      </c>
      <c r="P128" s="118" t="s">
        <v>896</v>
      </c>
      <c r="Q128" s="118" t="s">
        <v>80</v>
      </c>
      <c r="R128" s="120" t="s">
        <v>38</v>
      </c>
      <c r="S128" s="126"/>
    </row>
    <row r="129" s="111" customFormat="1" ht="175.5" spans="1:19">
      <c r="A129" s="121">
        <v>50</v>
      </c>
      <c r="B129" s="121">
        <v>325</v>
      </c>
      <c r="C129" s="122">
        <v>2022</v>
      </c>
      <c r="D129" s="118" t="s">
        <v>823</v>
      </c>
      <c r="E129" s="118" t="s">
        <v>1006</v>
      </c>
      <c r="F129" s="120" t="s">
        <v>897</v>
      </c>
      <c r="G129" s="118" t="s">
        <v>898</v>
      </c>
      <c r="H129" s="118" t="s">
        <v>899</v>
      </c>
      <c r="I129" s="118">
        <v>1534.9</v>
      </c>
      <c r="J129" s="124">
        <v>1534.9</v>
      </c>
      <c r="K129" s="124">
        <v>0</v>
      </c>
      <c r="L129" s="118" t="s">
        <v>30</v>
      </c>
      <c r="M129" s="118" t="s">
        <v>900</v>
      </c>
      <c r="N129" s="118" t="s">
        <v>901</v>
      </c>
      <c r="O129" s="118" t="s">
        <v>900</v>
      </c>
      <c r="P129" s="118" t="s">
        <v>900</v>
      </c>
      <c r="Q129" s="118" t="s">
        <v>747</v>
      </c>
      <c r="R129" s="120" t="s">
        <v>33</v>
      </c>
      <c r="S129" s="126"/>
    </row>
    <row r="130" s="111" customFormat="1" ht="40.5" spans="1:19">
      <c r="A130" s="121">
        <v>51</v>
      </c>
      <c r="B130" s="121">
        <v>350</v>
      </c>
      <c r="C130" s="122">
        <v>2023</v>
      </c>
      <c r="D130" s="118" t="s">
        <v>823</v>
      </c>
      <c r="E130" s="118" t="s">
        <v>1006</v>
      </c>
      <c r="F130" s="120" t="s">
        <v>948</v>
      </c>
      <c r="G130" s="118" t="s">
        <v>92</v>
      </c>
      <c r="H130" s="118" t="s">
        <v>949</v>
      </c>
      <c r="I130" s="118">
        <v>371.94679</v>
      </c>
      <c r="J130" s="124">
        <v>371.94679</v>
      </c>
      <c r="K130" s="124">
        <v>0</v>
      </c>
      <c r="L130" s="118" t="s">
        <v>23</v>
      </c>
      <c r="M130" s="118" t="s">
        <v>94</v>
      </c>
      <c r="N130" s="118" t="s">
        <v>650</v>
      </c>
      <c r="O130" s="118" t="s">
        <v>94</v>
      </c>
      <c r="P130" s="118" t="s">
        <v>94</v>
      </c>
      <c r="Q130" s="118" t="s">
        <v>80</v>
      </c>
      <c r="R130" s="120" t="s">
        <v>38</v>
      </c>
      <c r="S130" s="126"/>
    </row>
    <row r="131" s="111" customFormat="1" ht="40.5" spans="1:19">
      <c r="A131" s="121">
        <v>52</v>
      </c>
      <c r="B131" s="121">
        <v>354</v>
      </c>
      <c r="C131" s="122">
        <v>2023</v>
      </c>
      <c r="D131" s="118" t="s">
        <v>823</v>
      </c>
      <c r="E131" s="118" t="s">
        <v>1006</v>
      </c>
      <c r="F131" s="120" t="s">
        <v>959</v>
      </c>
      <c r="G131" s="118" t="s">
        <v>705</v>
      </c>
      <c r="H131" s="118" t="s">
        <v>960</v>
      </c>
      <c r="I131" s="118">
        <v>199</v>
      </c>
      <c r="J131" s="124">
        <v>199</v>
      </c>
      <c r="K131" s="124">
        <v>0</v>
      </c>
      <c r="L131" s="118" t="s">
        <v>47</v>
      </c>
      <c r="M131" s="118" t="s">
        <v>961</v>
      </c>
      <c r="N131" s="118" t="s">
        <v>961</v>
      </c>
      <c r="O131" s="118" t="s">
        <v>961</v>
      </c>
      <c r="P131" s="118" t="s">
        <v>961</v>
      </c>
      <c r="Q131" s="118" t="s">
        <v>1229</v>
      </c>
      <c r="R131" s="120" t="s">
        <v>33</v>
      </c>
      <c r="S131" s="126"/>
    </row>
    <row r="132" s="111" customFormat="1" ht="67.5" spans="1:19">
      <c r="A132" s="121">
        <v>53</v>
      </c>
      <c r="B132" s="121">
        <v>357</v>
      </c>
      <c r="C132" s="122">
        <v>2023</v>
      </c>
      <c r="D132" s="118" t="s">
        <v>823</v>
      </c>
      <c r="E132" s="118" t="s">
        <v>1006</v>
      </c>
      <c r="F132" s="120" t="s">
        <v>967</v>
      </c>
      <c r="G132" s="118" t="s">
        <v>147</v>
      </c>
      <c r="H132" s="118" t="s">
        <v>968</v>
      </c>
      <c r="I132" s="118">
        <v>1799.53</v>
      </c>
      <c r="J132" s="124">
        <v>1799.53</v>
      </c>
      <c r="K132" s="124">
        <v>0</v>
      </c>
      <c r="L132" s="118" t="s">
        <v>23</v>
      </c>
      <c r="M132" s="118" t="s">
        <v>149</v>
      </c>
      <c r="N132" s="118" t="s">
        <v>568</v>
      </c>
      <c r="O132" s="118" t="s">
        <v>149</v>
      </c>
      <c r="P132" s="118" t="s">
        <v>149</v>
      </c>
      <c r="Q132" s="118" t="s">
        <v>80</v>
      </c>
      <c r="R132" s="120" t="s">
        <v>102</v>
      </c>
      <c r="S132" s="126"/>
    </row>
    <row r="133" s="111" customFormat="1" ht="67.5" spans="1:19">
      <c r="A133" s="121">
        <v>54</v>
      </c>
      <c r="B133" s="121">
        <v>358</v>
      </c>
      <c r="C133" s="122">
        <v>2023</v>
      </c>
      <c r="D133" s="118" t="s">
        <v>823</v>
      </c>
      <c r="E133" s="118" t="s">
        <v>1006</v>
      </c>
      <c r="F133" s="120" t="s">
        <v>969</v>
      </c>
      <c r="G133" s="118" t="s">
        <v>970</v>
      </c>
      <c r="H133" s="118" t="s">
        <v>971</v>
      </c>
      <c r="I133" s="118">
        <v>1784.57096</v>
      </c>
      <c r="J133" s="124">
        <v>1784.57096</v>
      </c>
      <c r="K133" s="124">
        <v>0</v>
      </c>
      <c r="L133" s="118" t="s">
        <v>23</v>
      </c>
      <c r="M133" s="118" t="s">
        <v>896</v>
      </c>
      <c r="N133" s="118" t="s">
        <v>972</v>
      </c>
      <c r="O133" s="118" t="s">
        <v>896</v>
      </c>
      <c r="P133" s="118" t="s">
        <v>896</v>
      </c>
      <c r="Q133" s="118" t="s">
        <v>80</v>
      </c>
      <c r="R133" s="120" t="s">
        <v>38</v>
      </c>
      <c r="S133" s="126"/>
    </row>
    <row r="134" s="111" customFormat="1" ht="54" spans="1:19">
      <c r="A134" s="121">
        <v>55</v>
      </c>
      <c r="B134" s="121">
        <v>360</v>
      </c>
      <c r="C134" s="122">
        <v>2023</v>
      </c>
      <c r="D134" s="118" t="s">
        <v>823</v>
      </c>
      <c r="E134" s="118" t="s">
        <v>1006</v>
      </c>
      <c r="F134" s="120" t="s">
        <v>979</v>
      </c>
      <c r="G134" s="118" t="s">
        <v>771</v>
      </c>
      <c r="H134" s="118" t="s">
        <v>980</v>
      </c>
      <c r="I134" s="118">
        <v>299.57</v>
      </c>
      <c r="J134" s="124">
        <v>299.57</v>
      </c>
      <c r="K134" s="124">
        <v>0</v>
      </c>
      <c r="L134" s="118" t="s">
        <v>23</v>
      </c>
      <c r="M134" s="118" t="s">
        <v>892</v>
      </c>
      <c r="N134" s="118" t="s">
        <v>682</v>
      </c>
      <c r="O134" s="118" t="s">
        <v>892</v>
      </c>
      <c r="P134" s="118" t="s">
        <v>892</v>
      </c>
      <c r="Q134" s="118" t="s">
        <v>80</v>
      </c>
      <c r="R134" s="120" t="s">
        <v>38</v>
      </c>
      <c r="S134" s="126"/>
    </row>
    <row r="135" s="111" customFormat="1" ht="40.5" spans="1:19">
      <c r="A135" s="121">
        <v>56</v>
      </c>
      <c r="B135" s="121">
        <v>398</v>
      </c>
      <c r="C135" s="122">
        <v>2016</v>
      </c>
      <c r="D135" s="118" t="s">
        <v>993</v>
      </c>
      <c r="E135" s="118" t="s">
        <v>1006</v>
      </c>
      <c r="F135" s="120" t="s">
        <v>1005</v>
      </c>
      <c r="G135" s="118" t="s">
        <v>1006</v>
      </c>
      <c r="H135" s="118" t="s">
        <v>1007</v>
      </c>
      <c r="I135" s="118">
        <v>342.69</v>
      </c>
      <c r="J135" s="124">
        <v>342.69</v>
      </c>
      <c r="K135" s="124">
        <v>0</v>
      </c>
      <c r="L135" s="118" t="s">
        <v>23</v>
      </c>
      <c r="M135" s="118" t="s">
        <v>896</v>
      </c>
      <c r="N135" s="118" t="s">
        <v>37</v>
      </c>
      <c r="O135" s="118" t="s">
        <v>896</v>
      </c>
      <c r="P135" s="118" t="s">
        <v>896</v>
      </c>
      <c r="Q135" s="118" t="s">
        <v>80</v>
      </c>
      <c r="R135" s="120" t="s">
        <v>38</v>
      </c>
      <c r="S135" s="126"/>
    </row>
    <row r="136" s="111" customFormat="1" ht="40.5" spans="1:19">
      <c r="A136" s="121">
        <v>57</v>
      </c>
      <c r="B136" s="121">
        <v>406</v>
      </c>
      <c r="C136" s="122">
        <v>2014</v>
      </c>
      <c r="D136" s="118" t="s">
        <v>19</v>
      </c>
      <c r="E136" s="118" t="s">
        <v>1006</v>
      </c>
      <c r="F136" s="120" t="s">
        <v>1030</v>
      </c>
      <c r="G136" s="118" t="s">
        <v>229</v>
      </c>
      <c r="H136" s="118" t="s">
        <v>1031</v>
      </c>
      <c r="I136" s="118">
        <v>183</v>
      </c>
      <c r="J136" s="124">
        <v>183</v>
      </c>
      <c r="K136" s="124">
        <v>0</v>
      </c>
      <c r="L136" s="118" t="s">
        <v>30</v>
      </c>
      <c r="M136" s="118" t="s">
        <v>231</v>
      </c>
      <c r="N136" s="118" t="s">
        <v>231</v>
      </c>
      <c r="O136" s="118" t="s">
        <v>231</v>
      </c>
      <c r="P136" s="118" t="s">
        <v>231</v>
      </c>
      <c r="Q136" s="118" t="s">
        <v>80</v>
      </c>
      <c r="R136" s="120" t="s">
        <v>33</v>
      </c>
      <c r="S136" s="126"/>
    </row>
    <row r="137" s="167" customFormat="1" ht="40.5" spans="1:19">
      <c r="A137" s="121">
        <v>58</v>
      </c>
      <c r="B137" s="168">
        <v>424</v>
      </c>
      <c r="C137" s="169">
        <v>2017</v>
      </c>
      <c r="D137" s="170" t="s">
        <v>300</v>
      </c>
      <c r="E137" s="170" t="s">
        <v>1006</v>
      </c>
      <c r="F137" s="171" t="s">
        <v>1040</v>
      </c>
      <c r="G137" s="170" t="s">
        <v>771</v>
      </c>
      <c r="H137" s="172" t="s">
        <v>1233</v>
      </c>
      <c r="I137" s="170">
        <v>500</v>
      </c>
      <c r="J137" s="172">
        <v>500</v>
      </c>
      <c r="K137" s="172">
        <v>0</v>
      </c>
      <c r="L137" s="170" t="s">
        <v>30</v>
      </c>
      <c r="M137" s="170" t="s">
        <v>892</v>
      </c>
      <c r="N137" s="170" t="s">
        <v>892</v>
      </c>
      <c r="O137" s="170" t="s">
        <v>892</v>
      </c>
      <c r="P137" s="170" t="s">
        <v>892</v>
      </c>
      <c r="Q137" s="170" t="s">
        <v>80</v>
      </c>
      <c r="R137" s="171" t="s">
        <v>33</v>
      </c>
      <c r="S137" s="173"/>
    </row>
    <row r="138" s="111" customFormat="1" ht="40.5" spans="1:19">
      <c r="A138" s="121">
        <v>59</v>
      </c>
      <c r="B138" s="164">
        <v>452</v>
      </c>
      <c r="C138" s="174">
        <v>2023</v>
      </c>
      <c r="D138" s="127" t="s">
        <v>823</v>
      </c>
      <c r="E138" s="127" t="s">
        <v>1006</v>
      </c>
      <c r="F138" s="165" t="s">
        <v>1052</v>
      </c>
      <c r="G138" s="127" t="s">
        <v>1053</v>
      </c>
      <c r="H138" s="127" t="s">
        <v>1054</v>
      </c>
      <c r="I138" s="127">
        <v>429.52</v>
      </c>
      <c r="J138" s="127">
        <v>429.52</v>
      </c>
      <c r="K138" s="127">
        <v>0</v>
      </c>
      <c r="L138" s="127" t="s">
        <v>30</v>
      </c>
      <c r="M138" s="127" t="s">
        <v>896</v>
      </c>
      <c r="N138" s="127" t="s">
        <v>896</v>
      </c>
      <c r="O138" s="127" t="s">
        <v>896</v>
      </c>
      <c r="P138" s="127" t="s">
        <v>896</v>
      </c>
      <c r="Q138" s="127" t="s">
        <v>80</v>
      </c>
      <c r="R138" s="120"/>
      <c r="S138" s="126"/>
    </row>
    <row r="139" s="111" customFormat="1" ht="40.5" spans="1:19">
      <c r="A139" s="121">
        <v>60</v>
      </c>
      <c r="B139" s="147">
        <v>469</v>
      </c>
      <c r="C139" s="160">
        <v>2022</v>
      </c>
      <c r="D139" s="118" t="s">
        <v>823</v>
      </c>
      <c r="E139" s="118" t="s">
        <v>1006</v>
      </c>
      <c r="F139" s="150" t="s">
        <v>1069</v>
      </c>
      <c r="G139" s="120" t="s">
        <v>705</v>
      </c>
      <c r="H139" s="120" t="s">
        <v>1070</v>
      </c>
      <c r="I139" s="118">
        <v>31.36</v>
      </c>
      <c r="J139" s="175">
        <v>31.36</v>
      </c>
      <c r="K139" s="175">
        <v>0</v>
      </c>
      <c r="L139" s="121" t="s">
        <v>30</v>
      </c>
      <c r="M139" s="118" t="s">
        <v>1071</v>
      </c>
      <c r="N139" s="120" t="s">
        <v>37</v>
      </c>
      <c r="O139" s="118" t="s">
        <v>1071</v>
      </c>
      <c r="P139" s="118" t="s">
        <v>1071</v>
      </c>
      <c r="Q139" s="118" t="s">
        <v>80</v>
      </c>
      <c r="R139" s="120" t="s">
        <v>33</v>
      </c>
      <c r="S139" s="126"/>
    </row>
    <row r="140" s="111" customFormat="1" ht="40.5" spans="1:19">
      <c r="A140" s="121">
        <v>61</v>
      </c>
      <c r="B140" s="212">
        <v>488</v>
      </c>
      <c r="C140" s="213">
        <v>2013</v>
      </c>
      <c r="D140" s="214" t="s">
        <v>19</v>
      </c>
      <c r="E140" s="118" t="s">
        <v>1006</v>
      </c>
      <c r="F140" s="177" t="s">
        <v>1083</v>
      </c>
      <c r="G140" s="120" t="s">
        <v>414</v>
      </c>
      <c r="H140" s="120" t="s">
        <v>1084</v>
      </c>
      <c r="I140" s="118">
        <v>30</v>
      </c>
      <c r="J140" s="215">
        <v>30</v>
      </c>
      <c r="K140" s="215">
        <v>0</v>
      </c>
      <c r="L140" s="120" t="s">
        <v>23</v>
      </c>
      <c r="M140" s="118" t="s">
        <v>33</v>
      </c>
      <c r="N140" s="120" t="s">
        <v>33</v>
      </c>
      <c r="O140" s="118" t="s">
        <v>33</v>
      </c>
      <c r="P140" s="118" t="s">
        <v>33</v>
      </c>
      <c r="Q140" s="118" t="s">
        <v>80</v>
      </c>
      <c r="R140" s="120" t="s">
        <v>127</v>
      </c>
      <c r="S140" s="126" t="s">
        <v>54</v>
      </c>
    </row>
    <row r="141" s="111" customFormat="1" ht="27" spans="1:19">
      <c r="A141" s="121">
        <v>62</v>
      </c>
      <c r="B141" s="212">
        <v>507</v>
      </c>
      <c r="C141" s="213">
        <v>2014</v>
      </c>
      <c r="D141" s="214" t="s">
        <v>19</v>
      </c>
      <c r="E141" s="118" t="s">
        <v>1006</v>
      </c>
      <c r="F141" s="177" t="s">
        <v>1133</v>
      </c>
      <c r="G141" s="120" t="s">
        <v>168</v>
      </c>
      <c r="H141" s="120" t="s">
        <v>1134</v>
      </c>
      <c r="I141" s="118">
        <v>55</v>
      </c>
      <c r="J141" s="215">
        <v>55</v>
      </c>
      <c r="K141" s="215">
        <v>0</v>
      </c>
      <c r="L141" s="120" t="s">
        <v>47</v>
      </c>
      <c r="M141" s="118" t="s">
        <v>1135</v>
      </c>
      <c r="N141" s="120" t="s">
        <v>1135</v>
      </c>
      <c r="O141" s="118" t="s">
        <v>1135</v>
      </c>
      <c r="P141" s="118" t="s">
        <v>1135</v>
      </c>
      <c r="Q141" s="118"/>
      <c r="R141" s="120" t="s">
        <v>33</v>
      </c>
      <c r="S141" s="126"/>
    </row>
    <row r="142" s="131" customFormat="1" ht="37" customHeight="1" spans="1:19">
      <c r="A142" s="138"/>
      <c r="B142" s="145" t="s">
        <v>1234</v>
      </c>
      <c r="C142" s="142"/>
      <c r="D142" s="142"/>
      <c r="E142" s="142"/>
      <c r="F142" s="142"/>
      <c r="G142" s="142"/>
      <c r="H142" s="142"/>
      <c r="I142" s="142"/>
      <c r="J142" s="142"/>
      <c r="K142" s="142"/>
      <c r="L142" s="142"/>
      <c r="M142" s="142"/>
      <c r="N142" s="142"/>
      <c r="O142" s="142"/>
      <c r="P142" s="142"/>
      <c r="Q142" s="142"/>
      <c r="R142" s="142"/>
      <c r="S142" s="143"/>
    </row>
    <row r="143" s="111" customFormat="1" ht="40.5" spans="1:19">
      <c r="A143" s="121">
        <v>1</v>
      </c>
      <c r="B143" s="121">
        <v>2</v>
      </c>
      <c r="C143" s="122">
        <v>2013</v>
      </c>
      <c r="D143" s="118" t="s">
        <v>19</v>
      </c>
      <c r="E143" s="118" t="s">
        <v>562</v>
      </c>
      <c r="F143" s="120" t="s">
        <v>27</v>
      </c>
      <c r="G143" s="118" t="s">
        <v>28</v>
      </c>
      <c r="H143" s="118" t="s">
        <v>29</v>
      </c>
      <c r="I143" s="118">
        <v>80</v>
      </c>
      <c r="J143" s="124">
        <v>80</v>
      </c>
      <c r="K143" s="124">
        <v>0</v>
      </c>
      <c r="L143" s="118" t="s">
        <v>30</v>
      </c>
      <c r="M143" s="118" t="s">
        <v>31</v>
      </c>
      <c r="N143" s="118" t="s">
        <v>31</v>
      </c>
      <c r="O143" s="118" t="s">
        <v>31</v>
      </c>
      <c r="P143" s="118" t="s">
        <v>31</v>
      </c>
      <c r="Q143" s="118" t="s">
        <v>32</v>
      </c>
      <c r="R143" s="120" t="s">
        <v>33</v>
      </c>
      <c r="S143" s="126"/>
    </row>
    <row r="144" s="111" customFormat="1" ht="40.5" spans="1:19">
      <c r="A144" s="121">
        <v>2</v>
      </c>
      <c r="B144" s="121">
        <v>3</v>
      </c>
      <c r="C144" s="122">
        <v>2013</v>
      </c>
      <c r="D144" s="118" t="s">
        <v>19</v>
      </c>
      <c r="E144" s="118" t="s">
        <v>562</v>
      </c>
      <c r="F144" s="120" t="s">
        <v>34</v>
      </c>
      <c r="G144" s="118" t="s">
        <v>35</v>
      </c>
      <c r="H144" s="118" t="s">
        <v>29</v>
      </c>
      <c r="I144" s="118">
        <v>80</v>
      </c>
      <c r="J144" s="124">
        <v>80</v>
      </c>
      <c r="K144" s="124">
        <v>0</v>
      </c>
      <c r="L144" s="118" t="s">
        <v>23</v>
      </c>
      <c r="M144" s="118" t="s">
        <v>36</v>
      </c>
      <c r="N144" s="118" t="s">
        <v>37</v>
      </c>
      <c r="O144" s="118" t="s">
        <v>36</v>
      </c>
      <c r="P144" s="118" t="s">
        <v>36</v>
      </c>
      <c r="Q144" s="118" t="s">
        <v>32</v>
      </c>
      <c r="R144" s="120" t="s">
        <v>38</v>
      </c>
      <c r="S144" s="126"/>
    </row>
    <row r="145" s="111" customFormat="1" ht="54" spans="1:19">
      <c r="A145" s="121">
        <v>3</v>
      </c>
      <c r="B145" s="121">
        <v>4</v>
      </c>
      <c r="C145" s="122">
        <v>2013</v>
      </c>
      <c r="D145" s="118" t="s">
        <v>19</v>
      </c>
      <c r="E145" s="118" t="s">
        <v>562</v>
      </c>
      <c r="F145" s="120" t="s">
        <v>39</v>
      </c>
      <c r="G145" s="118" t="s">
        <v>40</v>
      </c>
      <c r="H145" s="118" t="s">
        <v>41</v>
      </c>
      <c r="I145" s="118">
        <v>22</v>
      </c>
      <c r="J145" s="124">
        <v>22</v>
      </c>
      <c r="K145" s="124">
        <v>0</v>
      </c>
      <c r="L145" s="118" t="s">
        <v>23</v>
      </c>
      <c r="M145" s="118" t="s">
        <v>42</v>
      </c>
      <c r="N145" s="118" t="s">
        <v>42</v>
      </c>
      <c r="O145" s="118" t="s">
        <v>42</v>
      </c>
      <c r="P145" s="118" t="s">
        <v>42</v>
      </c>
      <c r="Q145" s="118" t="s">
        <v>32</v>
      </c>
      <c r="R145" s="120" t="s">
        <v>38</v>
      </c>
      <c r="S145" s="126"/>
    </row>
    <row r="146" s="111" customFormat="1" ht="27" spans="1:19">
      <c r="A146" s="121">
        <v>4</v>
      </c>
      <c r="B146" s="121">
        <v>19</v>
      </c>
      <c r="C146" s="122">
        <v>2013</v>
      </c>
      <c r="D146" s="118" t="s">
        <v>19</v>
      </c>
      <c r="E146" s="118" t="s">
        <v>562</v>
      </c>
      <c r="F146" s="120" t="s">
        <v>103</v>
      </c>
      <c r="G146" s="118" t="s">
        <v>104</v>
      </c>
      <c r="H146" s="118" t="s">
        <v>105</v>
      </c>
      <c r="I146" s="118">
        <v>40</v>
      </c>
      <c r="J146" s="124">
        <v>40</v>
      </c>
      <c r="K146" s="124">
        <v>0</v>
      </c>
      <c r="L146" s="118" t="s">
        <v>47</v>
      </c>
      <c r="M146" s="118" t="s">
        <v>1235</v>
      </c>
      <c r="N146" s="118" t="s">
        <v>1235</v>
      </c>
      <c r="O146" s="118" t="s">
        <v>1235</v>
      </c>
      <c r="P146" s="118" t="s">
        <v>1235</v>
      </c>
      <c r="Q146" s="118" t="s">
        <v>1236</v>
      </c>
      <c r="R146" s="120" t="s">
        <v>33</v>
      </c>
      <c r="S146" s="126"/>
    </row>
    <row r="147" s="111" customFormat="1" ht="54" spans="1:19">
      <c r="A147" s="121">
        <v>5</v>
      </c>
      <c r="B147" s="121">
        <v>26</v>
      </c>
      <c r="C147" s="122">
        <v>2013</v>
      </c>
      <c r="D147" s="118" t="s">
        <v>19</v>
      </c>
      <c r="E147" s="118" t="s">
        <v>562</v>
      </c>
      <c r="F147" s="120" t="s">
        <v>134</v>
      </c>
      <c r="G147" s="118" t="s">
        <v>135</v>
      </c>
      <c r="H147" s="118" t="s">
        <v>136</v>
      </c>
      <c r="I147" s="118">
        <v>300</v>
      </c>
      <c r="J147" s="124">
        <v>150</v>
      </c>
      <c r="K147" s="124">
        <v>150</v>
      </c>
      <c r="L147" s="118" t="s">
        <v>30</v>
      </c>
      <c r="M147" s="118" t="s">
        <v>137</v>
      </c>
      <c r="N147" s="118" t="s">
        <v>137</v>
      </c>
      <c r="O147" s="118" t="s">
        <v>137</v>
      </c>
      <c r="P147" s="118" t="s">
        <v>137</v>
      </c>
      <c r="Q147" s="118" t="s">
        <v>32</v>
      </c>
      <c r="R147" s="120" t="s">
        <v>33</v>
      </c>
      <c r="S147" s="126"/>
    </row>
    <row r="148" s="111" customFormat="1" ht="81" spans="1:19">
      <c r="A148" s="121">
        <v>6</v>
      </c>
      <c r="B148" s="121">
        <v>48</v>
      </c>
      <c r="C148" s="122">
        <v>2014</v>
      </c>
      <c r="D148" s="118" t="s">
        <v>19</v>
      </c>
      <c r="E148" s="118" t="s">
        <v>562</v>
      </c>
      <c r="F148" s="120" t="s">
        <v>206</v>
      </c>
      <c r="G148" s="118" t="s">
        <v>207</v>
      </c>
      <c r="H148" s="118" t="s">
        <v>208</v>
      </c>
      <c r="I148" s="118">
        <v>200</v>
      </c>
      <c r="J148" s="124">
        <v>200</v>
      </c>
      <c r="K148" s="124">
        <v>0</v>
      </c>
      <c r="L148" s="118" t="s">
        <v>47</v>
      </c>
      <c r="M148" s="118" t="s">
        <v>209</v>
      </c>
      <c r="N148" s="118" t="s">
        <v>209</v>
      </c>
      <c r="O148" s="118" t="s">
        <v>209</v>
      </c>
      <c r="P148" s="118" t="s">
        <v>209</v>
      </c>
      <c r="Q148" s="118" t="s">
        <v>1237</v>
      </c>
      <c r="R148" s="120" t="s">
        <v>33</v>
      </c>
      <c r="S148" s="126"/>
    </row>
    <row r="149" s="111" customFormat="1" ht="33" customHeight="1" spans="1:19">
      <c r="A149" s="121">
        <v>7</v>
      </c>
      <c r="B149" s="121">
        <v>51</v>
      </c>
      <c r="C149" s="122">
        <v>2014</v>
      </c>
      <c r="D149" s="118" t="s">
        <v>19</v>
      </c>
      <c r="E149" s="118" t="s">
        <v>562</v>
      </c>
      <c r="F149" s="120" t="s">
        <v>218</v>
      </c>
      <c r="G149" s="118" t="s">
        <v>219</v>
      </c>
      <c r="H149" s="118" t="s">
        <v>220</v>
      </c>
      <c r="I149" s="118">
        <v>25</v>
      </c>
      <c r="J149" s="124">
        <v>25</v>
      </c>
      <c r="K149" s="124">
        <v>0</v>
      </c>
      <c r="L149" s="118" t="s">
        <v>47</v>
      </c>
      <c r="M149" s="118" t="s">
        <v>221</v>
      </c>
      <c r="N149" s="118" t="s">
        <v>221</v>
      </c>
      <c r="O149" s="118" t="s">
        <v>221</v>
      </c>
      <c r="P149" s="118" t="s">
        <v>221</v>
      </c>
      <c r="Q149" s="118" t="s">
        <v>1238</v>
      </c>
      <c r="R149" s="120" t="s">
        <v>33</v>
      </c>
      <c r="S149" s="126"/>
    </row>
    <row r="150" s="111" customFormat="1" ht="40.5" spans="1:19">
      <c r="A150" s="121">
        <v>8</v>
      </c>
      <c r="B150" s="121">
        <v>52</v>
      </c>
      <c r="C150" s="122">
        <v>2014</v>
      </c>
      <c r="D150" s="118" t="s">
        <v>19</v>
      </c>
      <c r="E150" s="118" t="s">
        <v>562</v>
      </c>
      <c r="F150" s="120" t="s">
        <v>222</v>
      </c>
      <c r="G150" s="118" t="s">
        <v>135</v>
      </c>
      <c r="H150" s="118" t="s">
        <v>223</v>
      </c>
      <c r="I150" s="118">
        <v>69.47</v>
      </c>
      <c r="J150" s="124">
        <v>69.47</v>
      </c>
      <c r="K150" s="124">
        <v>0</v>
      </c>
      <c r="L150" s="118" t="s">
        <v>30</v>
      </c>
      <c r="M150" s="118" t="s">
        <v>137</v>
      </c>
      <c r="N150" s="118" t="s">
        <v>137</v>
      </c>
      <c r="O150" s="118" t="s">
        <v>137</v>
      </c>
      <c r="P150" s="118" t="s">
        <v>137</v>
      </c>
      <c r="Q150" s="118" t="s">
        <v>32</v>
      </c>
      <c r="R150" s="120" t="s">
        <v>33</v>
      </c>
      <c r="S150" s="126"/>
    </row>
    <row r="151" s="111" customFormat="1" ht="40.5" spans="1:19">
      <c r="A151" s="121">
        <v>9</v>
      </c>
      <c r="B151" s="121">
        <v>53</v>
      </c>
      <c r="C151" s="122">
        <v>2014</v>
      </c>
      <c r="D151" s="118" t="s">
        <v>19</v>
      </c>
      <c r="E151" s="118" t="s">
        <v>562</v>
      </c>
      <c r="F151" s="120" t="s">
        <v>224</v>
      </c>
      <c r="G151" s="118" t="s">
        <v>35</v>
      </c>
      <c r="H151" s="118" t="s">
        <v>225</v>
      </c>
      <c r="I151" s="118">
        <v>20.8</v>
      </c>
      <c r="J151" s="124">
        <v>20.8</v>
      </c>
      <c r="K151" s="124">
        <v>0</v>
      </c>
      <c r="L151" s="118" t="s">
        <v>30</v>
      </c>
      <c r="M151" s="118" t="s">
        <v>36</v>
      </c>
      <c r="N151" s="118" t="s">
        <v>226</v>
      </c>
      <c r="O151" s="118" t="s">
        <v>36</v>
      </c>
      <c r="P151" s="118" t="s">
        <v>36</v>
      </c>
      <c r="Q151" s="118" t="s">
        <v>32</v>
      </c>
      <c r="R151" s="120" t="s">
        <v>33</v>
      </c>
      <c r="S151" s="126"/>
    </row>
    <row r="152" s="111" customFormat="1" ht="40.5" spans="1:19">
      <c r="A152" s="121">
        <v>10</v>
      </c>
      <c r="B152" s="121">
        <v>80</v>
      </c>
      <c r="C152" s="122">
        <v>2015</v>
      </c>
      <c r="D152" s="118" t="s">
        <v>19</v>
      </c>
      <c r="E152" s="118" t="s">
        <v>562</v>
      </c>
      <c r="F152" s="120" t="s">
        <v>280</v>
      </c>
      <c r="G152" s="118" t="s">
        <v>28</v>
      </c>
      <c r="H152" s="118" t="s">
        <v>281</v>
      </c>
      <c r="I152" s="118">
        <v>30</v>
      </c>
      <c r="J152" s="124">
        <v>30</v>
      </c>
      <c r="K152" s="124">
        <v>0</v>
      </c>
      <c r="L152" s="118" t="s">
        <v>23</v>
      </c>
      <c r="M152" s="118" t="s">
        <v>282</v>
      </c>
      <c r="N152" s="118" t="s">
        <v>282</v>
      </c>
      <c r="O152" s="118" t="s">
        <v>282</v>
      </c>
      <c r="P152" s="118" t="s">
        <v>282</v>
      </c>
      <c r="Q152" s="118" t="s">
        <v>32</v>
      </c>
      <c r="R152" s="120" t="s">
        <v>38</v>
      </c>
      <c r="S152" s="163" t="s">
        <v>54</v>
      </c>
    </row>
    <row r="153" s="111" customFormat="1" ht="81" spans="1:19">
      <c r="A153" s="121">
        <v>11</v>
      </c>
      <c r="B153" s="121">
        <v>102</v>
      </c>
      <c r="C153" s="122">
        <v>2016</v>
      </c>
      <c r="D153" s="118" t="s">
        <v>300</v>
      </c>
      <c r="E153" s="118" t="s">
        <v>562</v>
      </c>
      <c r="F153" s="120" t="s">
        <v>330</v>
      </c>
      <c r="G153" s="118" t="s">
        <v>331</v>
      </c>
      <c r="H153" s="118" t="s">
        <v>332</v>
      </c>
      <c r="I153" s="118">
        <v>116.2</v>
      </c>
      <c r="J153" s="124">
        <v>116.2</v>
      </c>
      <c r="K153" s="124">
        <v>0</v>
      </c>
      <c r="L153" s="118" t="s">
        <v>47</v>
      </c>
      <c r="M153" s="118" t="s">
        <v>333</v>
      </c>
      <c r="N153" s="118" t="s">
        <v>333</v>
      </c>
      <c r="O153" s="118" t="s">
        <v>333</v>
      </c>
      <c r="P153" s="118" t="s">
        <v>333</v>
      </c>
      <c r="Q153" s="118" t="s">
        <v>1239</v>
      </c>
      <c r="R153" s="120" t="s">
        <v>33</v>
      </c>
      <c r="S153" s="126"/>
    </row>
    <row r="154" s="111" customFormat="1" ht="40.5" spans="1:19">
      <c r="A154" s="121">
        <v>12</v>
      </c>
      <c r="B154" s="121">
        <v>115</v>
      </c>
      <c r="C154" s="122">
        <v>2016</v>
      </c>
      <c r="D154" s="118" t="s">
        <v>300</v>
      </c>
      <c r="E154" s="118" t="s">
        <v>562</v>
      </c>
      <c r="F154" s="120" t="s">
        <v>378</v>
      </c>
      <c r="G154" s="118" t="s">
        <v>35</v>
      </c>
      <c r="H154" s="118" t="s">
        <v>379</v>
      </c>
      <c r="I154" s="118">
        <v>23.12</v>
      </c>
      <c r="J154" s="124">
        <v>23.12</v>
      </c>
      <c r="K154" s="124">
        <v>0</v>
      </c>
      <c r="L154" s="118" t="s">
        <v>23</v>
      </c>
      <c r="M154" s="118" t="s">
        <v>36</v>
      </c>
      <c r="N154" s="118" t="s">
        <v>36</v>
      </c>
      <c r="O154" s="118" t="s">
        <v>36</v>
      </c>
      <c r="P154" s="118" t="s">
        <v>36</v>
      </c>
      <c r="Q154" s="118" t="s">
        <v>32</v>
      </c>
      <c r="R154" s="120" t="s">
        <v>102</v>
      </c>
      <c r="S154" s="126"/>
    </row>
    <row r="155" s="111" customFormat="1" ht="108" spans="1:19">
      <c r="A155" s="121">
        <v>13</v>
      </c>
      <c r="B155" s="121">
        <v>147</v>
      </c>
      <c r="C155" s="122">
        <v>2017</v>
      </c>
      <c r="D155" s="118" t="s">
        <v>300</v>
      </c>
      <c r="E155" s="118" t="s">
        <v>562</v>
      </c>
      <c r="F155" s="120" t="s">
        <v>464</v>
      </c>
      <c r="G155" s="118" t="s">
        <v>465</v>
      </c>
      <c r="H155" s="118" t="s">
        <v>466</v>
      </c>
      <c r="I155" s="118">
        <v>1300</v>
      </c>
      <c r="J155" s="124">
        <v>1300</v>
      </c>
      <c r="K155" s="124">
        <v>0</v>
      </c>
      <c r="L155" s="118" t="s">
        <v>23</v>
      </c>
      <c r="M155" s="118" t="s">
        <v>467</v>
      </c>
      <c r="N155" s="118" t="s">
        <v>467</v>
      </c>
      <c r="O155" s="118" t="s">
        <v>467</v>
      </c>
      <c r="P155" s="118" t="s">
        <v>467</v>
      </c>
      <c r="Q155" s="118" t="s">
        <v>32</v>
      </c>
      <c r="R155" s="120" t="s">
        <v>38</v>
      </c>
      <c r="S155" s="126"/>
    </row>
    <row r="156" s="111" customFormat="1" ht="40.5" spans="1:19">
      <c r="A156" s="121">
        <v>14</v>
      </c>
      <c r="B156" s="121">
        <v>149</v>
      </c>
      <c r="C156" s="122">
        <v>2017</v>
      </c>
      <c r="D156" s="118" t="s">
        <v>300</v>
      </c>
      <c r="E156" s="118" t="s">
        <v>562</v>
      </c>
      <c r="F156" s="120" t="s">
        <v>471</v>
      </c>
      <c r="G156" s="118" t="s">
        <v>219</v>
      </c>
      <c r="H156" s="118" t="s">
        <v>472</v>
      </c>
      <c r="I156" s="118">
        <v>39.79</v>
      </c>
      <c r="J156" s="124">
        <v>39.79</v>
      </c>
      <c r="K156" s="124">
        <v>0</v>
      </c>
      <c r="L156" s="118" t="s">
        <v>23</v>
      </c>
      <c r="M156" s="118" t="s">
        <v>473</v>
      </c>
      <c r="N156" s="118" t="s">
        <v>473</v>
      </c>
      <c r="O156" s="118" t="s">
        <v>473</v>
      </c>
      <c r="P156" s="118" t="s">
        <v>473</v>
      </c>
      <c r="Q156" s="118" t="s">
        <v>32</v>
      </c>
      <c r="R156" s="120" t="s">
        <v>127</v>
      </c>
      <c r="S156" s="126"/>
    </row>
    <row r="157" s="111" customFormat="1" ht="40.5" spans="1:19">
      <c r="A157" s="121">
        <v>15</v>
      </c>
      <c r="B157" s="121">
        <v>150</v>
      </c>
      <c r="C157" s="122">
        <v>2017</v>
      </c>
      <c r="D157" s="118" t="s">
        <v>300</v>
      </c>
      <c r="E157" s="118" t="s">
        <v>562</v>
      </c>
      <c r="F157" s="120" t="s">
        <v>474</v>
      </c>
      <c r="G157" s="118" t="s">
        <v>35</v>
      </c>
      <c r="H157" s="118" t="s">
        <v>475</v>
      </c>
      <c r="I157" s="118">
        <v>20.98</v>
      </c>
      <c r="J157" s="124">
        <v>20.98</v>
      </c>
      <c r="K157" s="124">
        <v>0</v>
      </c>
      <c r="L157" s="118" t="s">
        <v>23</v>
      </c>
      <c r="M157" s="118" t="s">
        <v>36</v>
      </c>
      <c r="N157" s="118" t="s">
        <v>36</v>
      </c>
      <c r="O157" s="118" t="s">
        <v>36</v>
      </c>
      <c r="P157" s="118" t="s">
        <v>36</v>
      </c>
      <c r="Q157" s="118" t="s">
        <v>32</v>
      </c>
      <c r="R157" s="120" t="s">
        <v>102</v>
      </c>
      <c r="S157" s="126"/>
    </row>
    <row r="158" s="111" customFormat="1" ht="27" spans="1:19">
      <c r="A158" s="121">
        <v>16</v>
      </c>
      <c r="B158" s="121">
        <v>156</v>
      </c>
      <c r="C158" s="122">
        <v>2017</v>
      </c>
      <c r="D158" s="118" t="s">
        <v>300</v>
      </c>
      <c r="E158" s="118" t="s">
        <v>562</v>
      </c>
      <c r="F158" s="120" t="s">
        <v>494</v>
      </c>
      <c r="G158" s="118" t="s">
        <v>135</v>
      </c>
      <c r="H158" s="118" t="s">
        <v>495</v>
      </c>
      <c r="I158" s="118">
        <v>5.23</v>
      </c>
      <c r="J158" s="124">
        <v>5.23</v>
      </c>
      <c r="K158" s="124">
        <v>0</v>
      </c>
      <c r="L158" s="118" t="s">
        <v>47</v>
      </c>
      <c r="M158" s="118" t="s">
        <v>496</v>
      </c>
      <c r="N158" s="118" t="s">
        <v>496</v>
      </c>
      <c r="O158" s="118" t="s">
        <v>496</v>
      </c>
      <c r="P158" s="118" t="s">
        <v>496</v>
      </c>
      <c r="Q158" s="118" t="s">
        <v>1240</v>
      </c>
      <c r="R158" s="120" t="s">
        <v>33</v>
      </c>
      <c r="S158" s="126"/>
    </row>
    <row r="159" s="111" customFormat="1" ht="27" spans="1:19">
      <c r="A159" s="121">
        <v>17</v>
      </c>
      <c r="B159" s="121">
        <v>164</v>
      </c>
      <c r="C159" s="122">
        <v>2017</v>
      </c>
      <c r="D159" s="118" t="s">
        <v>300</v>
      </c>
      <c r="E159" s="118" t="s">
        <v>562</v>
      </c>
      <c r="F159" s="120" t="s">
        <v>517</v>
      </c>
      <c r="G159" s="118" t="s">
        <v>518</v>
      </c>
      <c r="H159" s="118" t="s">
        <v>519</v>
      </c>
      <c r="I159" s="118">
        <v>50</v>
      </c>
      <c r="J159" s="124">
        <v>50</v>
      </c>
      <c r="K159" s="124">
        <v>0</v>
      </c>
      <c r="L159" s="118" t="s">
        <v>47</v>
      </c>
      <c r="M159" s="118" t="s">
        <v>520</v>
      </c>
      <c r="N159" s="118" t="s">
        <v>520</v>
      </c>
      <c r="O159" s="118" t="s">
        <v>520</v>
      </c>
      <c r="P159" s="118" t="s">
        <v>520</v>
      </c>
      <c r="Q159" s="118" t="s">
        <v>1241</v>
      </c>
      <c r="R159" s="120" t="s">
        <v>33</v>
      </c>
      <c r="S159" s="126"/>
    </row>
    <row r="160" s="111" customFormat="1" ht="40.5" spans="1:19">
      <c r="A160" s="121">
        <v>18</v>
      </c>
      <c r="B160" s="121">
        <v>167</v>
      </c>
      <c r="C160" s="122">
        <v>2017</v>
      </c>
      <c r="D160" s="118" t="s">
        <v>300</v>
      </c>
      <c r="E160" s="118" t="s">
        <v>562</v>
      </c>
      <c r="F160" s="120" t="s">
        <v>526</v>
      </c>
      <c r="G160" s="118" t="s">
        <v>104</v>
      </c>
      <c r="H160" s="118" t="s">
        <v>527</v>
      </c>
      <c r="I160" s="118">
        <v>30</v>
      </c>
      <c r="J160" s="124">
        <v>30</v>
      </c>
      <c r="K160" s="124">
        <v>0</v>
      </c>
      <c r="L160" s="118" t="s">
        <v>23</v>
      </c>
      <c r="M160" s="118" t="s">
        <v>528</v>
      </c>
      <c r="N160" s="118" t="s">
        <v>529</v>
      </c>
      <c r="O160" s="118" t="s">
        <v>528</v>
      </c>
      <c r="P160" s="118" t="s">
        <v>528</v>
      </c>
      <c r="Q160" s="118" t="s">
        <v>32</v>
      </c>
      <c r="R160" s="120" t="s">
        <v>38</v>
      </c>
      <c r="S160" s="126"/>
    </row>
    <row r="161" s="111" customFormat="1" ht="40.5" spans="1:19">
      <c r="A161" s="121">
        <v>19</v>
      </c>
      <c r="B161" s="121">
        <v>185</v>
      </c>
      <c r="C161" s="122">
        <v>2018</v>
      </c>
      <c r="D161" s="118" t="s">
        <v>300</v>
      </c>
      <c r="E161" s="118" t="s">
        <v>562</v>
      </c>
      <c r="F161" s="120" t="s">
        <v>561</v>
      </c>
      <c r="G161" s="118" t="s">
        <v>562</v>
      </c>
      <c r="H161" s="118" t="s">
        <v>563</v>
      </c>
      <c r="I161" s="118">
        <v>779.98</v>
      </c>
      <c r="J161" s="124">
        <v>530</v>
      </c>
      <c r="K161" s="124">
        <v>249.98</v>
      </c>
      <c r="L161" s="118" t="s">
        <v>23</v>
      </c>
      <c r="M161" s="118" t="s">
        <v>564</v>
      </c>
      <c r="N161" s="118" t="s">
        <v>564</v>
      </c>
      <c r="O161" s="118" t="s">
        <v>564</v>
      </c>
      <c r="P161" s="118" t="s">
        <v>564</v>
      </c>
      <c r="Q161" s="118" t="s">
        <v>32</v>
      </c>
      <c r="R161" s="120" t="s">
        <v>102</v>
      </c>
      <c r="S161" s="126" t="s">
        <v>1004</v>
      </c>
    </row>
    <row r="162" s="111" customFormat="1" ht="40.5" spans="1:19">
      <c r="A162" s="121">
        <v>20</v>
      </c>
      <c r="B162" s="121">
        <v>196</v>
      </c>
      <c r="C162" s="122">
        <v>2018</v>
      </c>
      <c r="D162" s="118" t="s">
        <v>300</v>
      </c>
      <c r="E162" s="118" t="s">
        <v>562</v>
      </c>
      <c r="F162" s="120" t="s">
        <v>604</v>
      </c>
      <c r="G162" s="118" t="s">
        <v>104</v>
      </c>
      <c r="H162" s="118" t="s">
        <v>605</v>
      </c>
      <c r="I162" s="118">
        <v>200</v>
      </c>
      <c r="J162" s="124">
        <v>90</v>
      </c>
      <c r="K162" s="124">
        <v>110</v>
      </c>
      <c r="L162" s="118" t="s">
        <v>23</v>
      </c>
      <c r="M162" s="118" t="s">
        <v>528</v>
      </c>
      <c r="N162" s="118" t="s">
        <v>529</v>
      </c>
      <c r="O162" s="118" t="s">
        <v>528</v>
      </c>
      <c r="P162" s="118" t="s">
        <v>528</v>
      </c>
      <c r="Q162" s="118" t="s">
        <v>32</v>
      </c>
      <c r="R162" s="120" t="s">
        <v>38</v>
      </c>
      <c r="S162" s="126"/>
    </row>
    <row r="163" s="111" customFormat="1" ht="54" spans="1:19">
      <c r="A163" s="121">
        <v>21</v>
      </c>
      <c r="B163" s="121">
        <v>213</v>
      </c>
      <c r="C163" s="122">
        <v>2018</v>
      </c>
      <c r="D163" s="118" t="s">
        <v>300</v>
      </c>
      <c r="E163" s="118" t="s">
        <v>562</v>
      </c>
      <c r="F163" s="120" t="s">
        <v>654</v>
      </c>
      <c r="G163" s="118" t="s">
        <v>219</v>
      </c>
      <c r="H163" s="118" t="s">
        <v>655</v>
      </c>
      <c r="I163" s="118">
        <v>400</v>
      </c>
      <c r="J163" s="124">
        <v>200</v>
      </c>
      <c r="K163" s="124">
        <v>200</v>
      </c>
      <c r="L163" s="118" t="s">
        <v>23</v>
      </c>
      <c r="M163" s="118" t="s">
        <v>473</v>
      </c>
      <c r="N163" s="118" t="s">
        <v>656</v>
      </c>
      <c r="O163" s="118" t="s">
        <v>473</v>
      </c>
      <c r="P163" s="118" t="s">
        <v>473</v>
      </c>
      <c r="Q163" s="118" t="s">
        <v>32</v>
      </c>
      <c r="R163" s="120" t="s">
        <v>38</v>
      </c>
      <c r="S163" s="126"/>
    </row>
    <row r="164" s="111" customFormat="1" ht="27" spans="1:19">
      <c r="A164" s="121">
        <v>22</v>
      </c>
      <c r="B164" s="121">
        <v>214</v>
      </c>
      <c r="C164" s="122">
        <v>2018</v>
      </c>
      <c r="D164" s="118" t="s">
        <v>300</v>
      </c>
      <c r="E164" s="118" t="s">
        <v>562</v>
      </c>
      <c r="F164" s="120" t="s">
        <v>657</v>
      </c>
      <c r="G164" s="118" t="s">
        <v>28</v>
      </c>
      <c r="H164" s="118" t="s">
        <v>658</v>
      </c>
      <c r="I164" s="118">
        <v>30</v>
      </c>
      <c r="J164" s="124">
        <v>30</v>
      </c>
      <c r="K164" s="124">
        <v>0</v>
      </c>
      <c r="L164" s="118" t="s">
        <v>47</v>
      </c>
      <c r="M164" s="118" t="s">
        <v>659</v>
      </c>
      <c r="N164" s="118" t="s">
        <v>660</v>
      </c>
      <c r="O164" s="118" t="s">
        <v>659</v>
      </c>
      <c r="P164" s="118" t="s">
        <v>659</v>
      </c>
      <c r="Q164" s="118" t="s">
        <v>1242</v>
      </c>
      <c r="R164" s="120"/>
      <c r="S164" s="126"/>
    </row>
    <row r="165" s="111" customFormat="1" ht="40.5" spans="1:19">
      <c r="A165" s="121">
        <v>23</v>
      </c>
      <c r="B165" s="164">
        <v>215</v>
      </c>
      <c r="C165" s="122">
        <v>2018</v>
      </c>
      <c r="D165" s="118" t="s">
        <v>300</v>
      </c>
      <c r="E165" s="118" t="s">
        <v>562</v>
      </c>
      <c r="F165" s="165" t="s">
        <v>661</v>
      </c>
      <c r="G165" s="118" t="s">
        <v>662</v>
      </c>
      <c r="H165" s="118" t="s">
        <v>663</v>
      </c>
      <c r="I165" s="118">
        <v>30</v>
      </c>
      <c r="J165" s="124">
        <v>30</v>
      </c>
      <c r="K165" s="124">
        <v>0</v>
      </c>
      <c r="L165" s="118" t="s">
        <v>23</v>
      </c>
      <c r="M165" s="118" t="s">
        <v>664</v>
      </c>
      <c r="N165" s="118" t="s">
        <v>665</v>
      </c>
      <c r="O165" s="118" t="s">
        <v>664</v>
      </c>
      <c r="P165" s="118" t="s">
        <v>664</v>
      </c>
      <c r="Q165" s="118" t="s">
        <v>32</v>
      </c>
      <c r="R165" s="120" t="s">
        <v>102</v>
      </c>
      <c r="S165" s="126"/>
    </row>
    <row r="166" s="111" customFormat="1" ht="189" spans="1:19">
      <c r="A166" s="121">
        <v>24</v>
      </c>
      <c r="B166" s="121">
        <v>247</v>
      </c>
      <c r="C166" s="122">
        <v>2020</v>
      </c>
      <c r="D166" s="118" t="s">
        <v>300</v>
      </c>
      <c r="E166" s="118" t="s">
        <v>562</v>
      </c>
      <c r="F166" s="120" t="s">
        <v>756</v>
      </c>
      <c r="G166" s="118" t="s">
        <v>757</v>
      </c>
      <c r="H166" s="118" t="s">
        <v>758</v>
      </c>
      <c r="I166" s="118">
        <v>1099.36</v>
      </c>
      <c r="J166" s="124">
        <v>1099.36</v>
      </c>
      <c r="K166" s="124">
        <v>0</v>
      </c>
      <c r="L166" s="118" t="s">
        <v>30</v>
      </c>
      <c r="M166" s="118" t="s">
        <v>759</v>
      </c>
      <c r="N166" s="118" t="s">
        <v>760</v>
      </c>
      <c r="O166" s="118" t="s">
        <v>759</v>
      </c>
      <c r="P166" s="118" t="s">
        <v>759</v>
      </c>
      <c r="Q166" s="118" t="s">
        <v>761</v>
      </c>
      <c r="R166" s="120"/>
      <c r="S166" s="126"/>
    </row>
    <row r="167" s="111" customFormat="1" ht="40.5" spans="1:19">
      <c r="A167" s="121">
        <v>25</v>
      </c>
      <c r="B167" s="121">
        <v>295</v>
      </c>
      <c r="C167" s="122">
        <v>2021</v>
      </c>
      <c r="D167" s="118" t="s">
        <v>823</v>
      </c>
      <c r="E167" s="118" t="s">
        <v>562</v>
      </c>
      <c r="F167" s="120" t="s">
        <v>833</v>
      </c>
      <c r="G167" s="118" t="s">
        <v>219</v>
      </c>
      <c r="H167" s="118" t="s">
        <v>834</v>
      </c>
      <c r="I167" s="118">
        <v>348.19</v>
      </c>
      <c r="J167" s="124">
        <v>348.19</v>
      </c>
      <c r="K167" s="124">
        <v>0</v>
      </c>
      <c r="L167" s="118" t="s">
        <v>23</v>
      </c>
      <c r="M167" s="118" t="s">
        <v>473</v>
      </c>
      <c r="N167" s="118" t="s">
        <v>835</v>
      </c>
      <c r="O167" s="118" t="s">
        <v>473</v>
      </c>
      <c r="P167" s="118" t="s">
        <v>835</v>
      </c>
      <c r="Q167" s="118" t="s">
        <v>32</v>
      </c>
      <c r="R167" s="120" t="s">
        <v>102</v>
      </c>
      <c r="S167" s="126"/>
    </row>
    <row r="168" s="111" customFormat="1" ht="54" spans="1:19">
      <c r="A168" s="121">
        <v>26</v>
      </c>
      <c r="B168" s="121">
        <v>298</v>
      </c>
      <c r="C168" s="122">
        <v>2021</v>
      </c>
      <c r="D168" s="118" t="s">
        <v>823</v>
      </c>
      <c r="E168" s="118" t="s">
        <v>562</v>
      </c>
      <c r="F168" s="120" t="s">
        <v>841</v>
      </c>
      <c r="G168" s="118" t="s">
        <v>662</v>
      </c>
      <c r="H168" s="118" t="s">
        <v>842</v>
      </c>
      <c r="I168" s="118">
        <v>197.43</v>
      </c>
      <c r="J168" s="124">
        <v>197.43</v>
      </c>
      <c r="K168" s="124">
        <v>0</v>
      </c>
      <c r="L168" s="118" t="s">
        <v>23</v>
      </c>
      <c r="M168" s="124" t="s">
        <v>1243</v>
      </c>
      <c r="N168" s="118" t="s">
        <v>665</v>
      </c>
      <c r="O168" s="124" t="s">
        <v>1244</v>
      </c>
      <c r="P168" s="124" t="s">
        <v>1244</v>
      </c>
      <c r="Q168" s="118" t="s">
        <v>32</v>
      </c>
      <c r="R168" s="120" t="s">
        <v>38</v>
      </c>
      <c r="S168" s="126"/>
    </row>
    <row r="169" s="111" customFormat="1" ht="40.5" spans="1:19">
      <c r="A169" s="121">
        <v>27</v>
      </c>
      <c r="B169" s="121">
        <v>299</v>
      </c>
      <c r="C169" s="122">
        <v>2021</v>
      </c>
      <c r="D169" s="118" t="s">
        <v>823</v>
      </c>
      <c r="E169" s="118" t="s">
        <v>562</v>
      </c>
      <c r="F169" s="120" t="s">
        <v>844</v>
      </c>
      <c r="G169" s="118" t="s">
        <v>845</v>
      </c>
      <c r="H169" s="118" t="s">
        <v>846</v>
      </c>
      <c r="I169" s="118">
        <v>49.91</v>
      </c>
      <c r="J169" s="124">
        <v>49.91</v>
      </c>
      <c r="K169" s="124">
        <v>0</v>
      </c>
      <c r="L169" s="118" t="s">
        <v>47</v>
      </c>
      <c r="M169" s="118" t="s">
        <v>847</v>
      </c>
      <c r="N169" s="118" t="s">
        <v>847</v>
      </c>
      <c r="O169" s="118" t="s">
        <v>847</v>
      </c>
      <c r="P169" s="118" t="s">
        <v>847</v>
      </c>
      <c r="Q169" s="118" t="s">
        <v>1245</v>
      </c>
      <c r="R169" s="120" t="s">
        <v>33</v>
      </c>
      <c r="S169" s="126"/>
    </row>
    <row r="170" s="111" customFormat="1" ht="67.5" spans="1:19">
      <c r="A170" s="121">
        <v>28</v>
      </c>
      <c r="B170" s="121">
        <v>303</v>
      </c>
      <c r="C170" s="122">
        <v>2021</v>
      </c>
      <c r="D170" s="118" t="s">
        <v>823</v>
      </c>
      <c r="E170" s="118" t="s">
        <v>562</v>
      </c>
      <c r="F170" s="120" t="s">
        <v>857</v>
      </c>
      <c r="G170" s="118" t="s">
        <v>845</v>
      </c>
      <c r="H170" s="118" t="s">
        <v>858</v>
      </c>
      <c r="I170" s="118">
        <v>999.84</v>
      </c>
      <c r="J170" s="124">
        <v>999.84</v>
      </c>
      <c r="K170" s="124">
        <v>0</v>
      </c>
      <c r="L170" s="118" t="s">
        <v>23</v>
      </c>
      <c r="M170" s="118" t="s">
        <v>859</v>
      </c>
      <c r="N170" s="118" t="s">
        <v>656</v>
      </c>
      <c r="O170" s="118" t="s">
        <v>859</v>
      </c>
      <c r="P170" s="118" t="s">
        <v>859</v>
      </c>
      <c r="Q170" s="118" t="s">
        <v>32</v>
      </c>
      <c r="R170" s="120" t="s">
        <v>38</v>
      </c>
      <c r="S170" s="126"/>
    </row>
    <row r="171" s="111" customFormat="1" ht="94.5" spans="1:19">
      <c r="A171" s="121">
        <v>29</v>
      </c>
      <c r="B171" s="121">
        <v>330</v>
      </c>
      <c r="C171" s="122">
        <v>2022</v>
      </c>
      <c r="D171" s="118" t="s">
        <v>823</v>
      </c>
      <c r="E171" s="118" t="s">
        <v>562</v>
      </c>
      <c r="F171" s="120" t="s">
        <v>915</v>
      </c>
      <c r="G171" s="118" t="s">
        <v>916</v>
      </c>
      <c r="H171" s="118" t="s">
        <v>917</v>
      </c>
      <c r="I171" s="118">
        <v>74.5296</v>
      </c>
      <c r="J171" s="124">
        <v>74.5296</v>
      </c>
      <c r="K171" s="124">
        <v>0</v>
      </c>
      <c r="L171" s="118" t="s">
        <v>47</v>
      </c>
      <c r="M171" s="118" t="s">
        <v>918</v>
      </c>
      <c r="N171" s="118" t="s">
        <v>918</v>
      </c>
      <c r="O171" s="118" t="s">
        <v>918</v>
      </c>
      <c r="P171" s="118" t="s">
        <v>918</v>
      </c>
      <c r="Q171" s="118" t="s">
        <v>1246</v>
      </c>
      <c r="R171" s="120" t="s">
        <v>33</v>
      </c>
      <c r="S171" s="126"/>
    </row>
    <row r="172" s="111" customFormat="1" ht="40.5" spans="1:19">
      <c r="A172" s="121">
        <v>30</v>
      </c>
      <c r="B172" s="121">
        <v>333</v>
      </c>
      <c r="C172" s="122">
        <v>2022</v>
      </c>
      <c r="D172" s="118" t="s">
        <v>823</v>
      </c>
      <c r="E172" s="118" t="s">
        <v>562</v>
      </c>
      <c r="F172" s="120" t="s">
        <v>925</v>
      </c>
      <c r="G172" s="118" t="s">
        <v>28</v>
      </c>
      <c r="H172" s="118" t="s">
        <v>926</v>
      </c>
      <c r="I172" s="118">
        <v>50</v>
      </c>
      <c r="J172" s="124">
        <v>50</v>
      </c>
      <c r="K172" s="124">
        <v>0</v>
      </c>
      <c r="L172" s="118" t="s">
        <v>47</v>
      </c>
      <c r="M172" s="118" t="s">
        <v>927</v>
      </c>
      <c r="N172" s="118" t="s">
        <v>927</v>
      </c>
      <c r="O172" s="118" t="s">
        <v>927</v>
      </c>
      <c r="P172" s="118" t="s">
        <v>927</v>
      </c>
      <c r="Q172" s="118" t="s">
        <v>1242</v>
      </c>
      <c r="R172" s="120" t="s">
        <v>33</v>
      </c>
      <c r="S172" s="126"/>
    </row>
    <row r="173" s="111" customFormat="1" ht="40.5" spans="1:19">
      <c r="A173" s="121">
        <v>31</v>
      </c>
      <c r="B173" s="121">
        <v>338</v>
      </c>
      <c r="C173" s="122">
        <v>2022</v>
      </c>
      <c r="D173" s="118" t="s">
        <v>823</v>
      </c>
      <c r="E173" s="118" t="s">
        <v>562</v>
      </c>
      <c r="F173" s="120" t="s">
        <v>934</v>
      </c>
      <c r="G173" s="118" t="s">
        <v>40</v>
      </c>
      <c r="H173" s="118" t="s">
        <v>935</v>
      </c>
      <c r="I173" s="118">
        <v>999.93</v>
      </c>
      <c r="J173" s="124">
        <v>999.93</v>
      </c>
      <c r="K173" s="124">
        <v>0</v>
      </c>
      <c r="L173" s="118" t="s">
        <v>23</v>
      </c>
      <c r="M173" s="124" t="s">
        <v>1247</v>
      </c>
      <c r="N173" s="118" t="s">
        <v>936</v>
      </c>
      <c r="O173" s="124" t="s">
        <v>1247</v>
      </c>
      <c r="P173" s="124" t="s">
        <v>1248</v>
      </c>
      <c r="Q173" s="118" t="s">
        <v>32</v>
      </c>
      <c r="R173" s="120" t="s">
        <v>102</v>
      </c>
      <c r="S173" s="126"/>
    </row>
    <row r="174" s="111" customFormat="1" ht="40.5" spans="1:19">
      <c r="A174" s="121">
        <v>32</v>
      </c>
      <c r="B174" s="121">
        <v>340</v>
      </c>
      <c r="C174" s="122">
        <v>2022</v>
      </c>
      <c r="D174" s="118" t="s">
        <v>823</v>
      </c>
      <c r="E174" s="118" t="s">
        <v>562</v>
      </c>
      <c r="F174" s="120" t="s">
        <v>937</v>
      </c>
      <c r="G174" s="118" t="s">
        <v>662</v>
      </c>
      <c r="H174" s="118" t="s">
        <v>938</v>
      </c>
      <c r="I174" s="118">
        <v>107.02</v>
      </c>
      <c r="J174" s="124">
        <v>107.02</v>
      </c>
      <c r="K174" s="124">
        <v>0</v>
      </c>
      <c r="L174" s="118" t="s">
        <v>30</v>
      </c>
      <c r="M174" s="124" t="s">
        <v>1249</v>
      </c>
      <c r="N174" s="124" t="s">
        <v>1243</v>
      </c>
      <c r="O174" s="124" t="s">
        <v>1243</v>
      </c>
      <c r="P174" s="124" t="s">
        <v>1243</v>
      </c>
      <c r="Q174" s="118" t="s">
        <v>32</v>
      </c>
      <c r="R174" s="120" t="s">
        <v>33</v>
      </c>
      <c r="S174" s="126"/>
    </row>
    <row r="175" s="111" customFormat="1" ht="40.5" spans="1:19">
      <c r="A175" s="121">
        <v>33</v>
      </c>
      <c r="B175" s="121">
        <v>351</v>
      </c>
      <c r="C175" s="122">
        <v>2023</v>
      </c>
      <c r="D175" s="118" t="s">
        <v>823</v>
      </c>
      <c r="E175" s="118" t="s">
        <v>562</v>
      </c>
      <c r="F175" s="120" t="s">
        <v>950</v>
      </c>
      <c r="G175" s="118" t="s">
        <v>35</v>
      </c>
      <c r="H175" s="118" t="s">
        <v>951</v>
      </c>
      <c r="I175" s="118">
        <v>419.86</v>
      </c>
      <c r="J175" s="124">
        <v>419.86</v>
      </c>
      <c r="K175" s="124">
        <v>0</v>
      </c>
      <c r="L175" s="118" t="s">
        <v>47</v>
      </c>
      <c r="M175" s="118" t="s">
        <v>952</v>
      </c>
      <c r="N175" s="118" t="s">
        <v>952</v>
      </c>
      <c r="O175" s="118" t="s">
        <v>952</v>
      </c>
      <c r="P175" s="118" t="s">
        <v>952</v>
      </c>
      <c r="Q175" s="118"/>
      <c r="R175" s="120" t="s">
        <v>33</v>
      </c>
      <c r="S175" s="126"/>
    </row>
    <row r="176" s="111" customFormat="1" ht="40.5" spans="1:19">
      <c r="A176" s="121">
        <v>34</v>
      </c>
      <c r="B176" s="121">
        <v>352</v>
      </c>
      <c r="C176" s="122">
        <v>2023</v>
      </c>
      <c r="D176" s="118" t="s">
        <v>823</v>
      </c>
      <c r="E176" s="118" t="s">
        <v>562</v>
      </c>
      <c r="F176" s="120" t="s">
        <v>953</v>
      </c>
      <c r="G176" s="118" t="s">
        <v>28</v>
      </c>
      <c r="H176" s="118" t="s">
        <v>954</v>
      </c>
      <c r="I176" s="118">
        <v>108.245151</v>
      </c>
      <c r="J176" s="124">
        <v>108.245151</v>
      </c>
      <c r="K176" s="124">
        <v>0</v>
      </c>
      <c r="L176" s="118" t="s">
        <v>23</v>
      </c>
      <c r="M176" s="118" t="s">
        <v>31</v>
      </c>
      <c r="N176" s="118" t="s">
        <v>31</v>
      </c>
      <c r="O176" s="118" t="s">
        <v>31</v>
      </c>
      <c r="P176" s="118" t="s">
        <v>31</v>
      </c>
      <c r="Q176" s="118" t="s">
        <v>32</v>
      </c>
      <c r="R176" s="120" t="s">
        <v>102</v>
      </c>
      <c r="S176" s="126"/>
    </row>
    <row r="177" s="111" customFormat="1" ht="40.5" spans="1:19">
      <c r="A177" s="121">
        <v>35</v>
      </c>
      <c r="B177" s="121">
        <v>397</v>
      </c>
      <c r="C177" s="122">
        <v>2016</v>
      </c>
      <c r="D177" s="118" t="s">
        <v>993</v>
      </c>
      <c r="E177" s="118" t="s">
        <v>562</v>
      </c>
      <c r="F177" s="120" t="s">
        <v>1001</v>
      </c>
      <c r="G177" s="118" t="s">
        <v>562</v>
      </c>
      <c r="H177" s="118" t="s">
        <v>1002</v>
      </c>
      <c r="I177" s="118">
        <v>185.26</v>
      </c>
      <c r="J177" s="124">
        <v>185.26</v>
      </c>
      <c r="K177" s="124">
        <v>0</v>
      </c>
      <c r="L177" s="118" t="s">
        <v>23</v>
      </c>
      <c r="M177" s="118" t="s">
        <v>1003</v>
      </c>
      <c r="N177" s="118" t="s">
        <v>564</v>
      </c>
      <c r="O177" s="118" t="s">
        <v>1003</v>
      </c>
      <c r="P177" s="118" t="s">
        <v>1003</v>
      </c>
      <c r="Q177" s="118" t="s">
        <v>32</v>
      </c>
      <c r="R177" s="120" t="s">
        <v>102</v>
      </c>
      <c r="S177" s="126" t="s">
        <v>1004</v>
      </c>
    </row>
    <row r="178" s="111" customFormat="1" ht="121.5" spans="1:19">
      <c r="A178" s="121">
        <v>36</v>
      </c>
      <c r="B178" s="121">
        <v>412</v>
      </c>
      <c r="C178" s="122">
        <v>2016</v>
      </c>
      <c r="D178" s="118" t="s">
        <v>300</v>
      </c>
      <c r="E178" s="118" t="s">
        <v>562</v>
      </c>
      <c r="F178" s="120" t="s">
        <v>1032</v>
      </c>
      <c r="G178" s="118" t="s">
        <v>1217</v>
      </c>
      <c r="H178" s="118" t="s">
        <v>1034</v>
      </c>
      <c r="I178" s="118">
        <v>238</v>
      </c>
      <c r="J178" s="124">
        <v>238</v>
      </c>
      <c r="K178" s="124">
        <v>0</v>
      </c>
      <c r="L178" s="118" t="s">
        <v>30</v>
      </c>
      <c r="M178" s="118" t="s">
        <v>1035</v>
      </c>
      <c r="N178" s="118" t="s">
        <v>1035</v>
      </c>
      <c r="O178" s="118" t="s">
        <v>1035</v>
      </c>
      <c r="P178" s="118" t="s">
        <v>1035</v>
      </c>
      <c r="Q178" s="118" t="s">
        <v>1036</v>
      </c>
      <c r="R178" s="120" t="s">
        <v>33</v>
      </c>
      <c r="S178" s="126"/>
    </row>
    <row r="179" s="111" customFormat="1" ht="27" spans="1:19">
      <c r="A179" s="121">
        <v>37</v>
      </c>
      <c r="B179" s="212">
        <v>483</v>
      </c>
      <c r="C179" s="213">
        <v>2013</v>
      </c>
      <c r="D179" s="214" t="s">
        <v>19</v>
      </c>
      <c r="E179" s="118" t="s">
        <v>562</v>
      </c>
      <c r="F179" s="177" t="s">
        <v>1072</v>
      </c>
      <c r="G179" s="120" t="s">
        <v>28</v>
      </c>
      <c r="H179" s="120" t="s">
        <v>1073</v>
      </c>
      <c r="I179" s="118">
        <v>40</v>
      </c>
      <c r="J179" s="215">
        <v>40</v>
      </c>
      <c r="K179" s="215">
        <v>0</v>
      </c>
      <c r="L179" s="120" t="s">
        <v>47</v>
      </c>
      <c r="M179" s="118" t="s">
        <v>1074</v>
      </c>
      <c r="N179" s="118" t="s">
        <v>1074</v>
      </c>
      <c r="O179" s="118" t="s">
        <v>1074</v>
      </c>
      <c r="P179" s="118" t="s">
        <v>1074</v>
      </c>
      <c r="Q179" s="118"/>
      <c r="R179" s="120" t="s">
        <v>33</v>
      </c>
      <c r="S179" s="126"/>
    </row>
    <row r="180" s="111" customFormat="1" ht="27" spans="1:19">
      <c r="A180" s="121">
        <v>38</v>
      </c>
      <c r="B180" s="212">
        <v>490</v>
      </c>
      <c r="C180" s="213">
        <v>2013</v>
      </c>
      <c r="D180" s="214" t="s">
        <v>19</v>
      </c>
      <c r="E180" s="118" t="s">
        <v>562</v>
      </c>
      <c r="F180" s="177" t="s">
        <v>1087</v>
      </c>
      <c r="G180" s="120" t="s">
        <v>1088</v>
      </c>
      <c r="H180" s="120" t="s">
        <v>1089</v>
      </c>
      <c r="I180" s="118">
        <v>45</v>
      </c>
      <c r="J180" s="215">
        <v>45</v>
      </c>
      <c r="K180" s="215">
        <v>0</v>
      </c>
      <c r="L180" s="120" t="s">
        <v>47</v>
      </c>
      <c r="M180" s="118" t="s">
        <v>1090</v>
      </c>
      <c r="N180" s="120" t="s">
        <v>1090</v>
      </c>
      <c r="O180" s="118" t="s">
        <v>1090</v>
      </c>
      <c r="P180" s="118" t="s">
        <v>1090</v>
      </c>
      <c r="Q180" s="118"/>
      <c r="R180" s="120" t="s">
        <v>33</v>
      </c>
      <c r="S180" s="126"/>
    </row>
    <row r="181" s="111" customFormat="1" ht="40.5" spans="1:19">
      <c r="A181" s="121">
        <v>39</v>
      </c>
      <c r="B181" s="212">
        <v>491</v>
      </c>
      <c r="C181" s="213">
        <v>2013</v>
      </c>
      <c r="D181" s="214" t="s">
        <v>19</v>
      </c>
      <c r="E181" s="118" t="s">
        <v>562</v>
      </c>
      <c r="F181" s="177" t="s">
        <v>1091</v>
      </c>
      <c r="G181" s="120" t="s">
        <v>40</v>
      </c>
      <c r="H181" s="120" t="s">
        <v>1092</v>
      </c>
      <c r="I181" s="118">
        <v>45</v>
      </c>
      <c r="J181" s="215">
        <v>45</v>
      </c>
      <c r="K181" s="215">
        <v>0</v>
      </c>
      <c r="L181" s="120" t="s">
        <v>23</v>
      </c>
      <c r="M181" s="118" t="s">
        <v>1093</v>
      </c>
      <c r="N181" s="120" t="s">
        <v>1093</v>
      </c>
      <c r="O181" s="118" t="s">
        <v>1093</v>
      </c>
      <c r="P181" s="118" t="s">
        <v>1093</v>
      </c>
      <c r="Q181" s="118" t="s">
        <v>32</v>
      </c>
      <c r="R181" s="120" t="s">
        <v>38</v>
      </c>
      <c r="S181" s="126" t="s">
        <v>54</v>
      </c>
    </row>
    <row r="182" s="111" customFormat="1" ht="40.5" spans="1:19">
      <c r="A182" s="121">
        <v>40</v>
      </c>
      <c r="B182" s="212">
        <v>514</v>
      </c>
      <c r="C182" s="213">
        <v>2014</v>
      </c>
      <c r="D182" s="214" t="s">
        <v>19</v>
      </c>
      <c r="E182" s="118" t="s">
        <v>562</v>
      </c>
      <c r="F182" s="177" t="s">
        <v>1150</v>
      </c>
      <c r="G182" s="120" t="s">
        <v>40</v>
      </c>
      <c r="H182" s="120" t="s">
        <v>1151</v>
      </c>
      <c r="I182" s="118">
        <v>35</v>
      </c>
      <c r="J182" s="215">
        <v>35</v>
      </c>
      <c r="K182" s="215">
        <v>0</v>
      </c>
      <c r="L182" s="120" t="s">
        <v>23</v>
      </c>
      <c r="M182" s="118" t="s">
        <v>1093</v>
      </c>
      <c r="N182" s="120" t="s">
        <v>1093</v>
      </c>
      <c r="O182" s="118" t="s">
        <v>1093</v>
      </c>
      <c r="P182" s="118" t="s">
        <v>1093</v>
      </c>
      <c r="Q182" s="118" t="s">
        <v>32</v>
      </c>
      <c r="R182" s="120" t="s">
        <v>127</v>
      </c>
      <c r="S182" s="126" t="s">
        <v>54</v>
      </c>
    </row>
    <row r="183" s="111" customFormat="1" ht="40.5" spans="1:19">
      <c r="A183" s="121">
        <v>41</v>
      </c>
      <c r="B183" s="212">
        <v>521</v>
      </c>
      <c r="C183" s="213">
        <v>2015</v>
      </c>
      <c r="D183" s="214" t="s">
        <v>19</v>
      </c>
      <c r="E183" s="118" t="s">
        <v>562</v>
      </c>
      <c r="F183" s="177" t="s">
        <v>1173</v>
      </c>
      <c r="G183" s="120" t="s">
        <v>1174</v>
      </c>
      <c r="H183" s="120" t="s">
        <v>1175</v>
      </c>
      <c r="I183" s="118">
        <v>50</v>
      </c>
      <c r="J183" s="215">
        <v>50</v>
      </c>
      <c r="K183" s="215">
        <v>0</v>
      </c>
      <c r="L183" s="120" t="s">
        <v>23</v>
      </c>
      <c r="M183" s="118" t="s">
        <v>1176</v>
      </c>
      <c r="N183" s="120" t="s">
        <v>1176</v>
      </c>
      <c r="O183" s="118" t="s">
        <v>1176</v>
      </c>
      <c r="P183" s="118" t="s">
        <v>1176</v>
      </c>
      <c r="Q183" s="118" t="s">
        <v>32</v>
      </c>
      <c r="R183" s="120" t="s">
        <v>38</v>
      </c>
      <c r="S183" s="126" t="s">
        <v>54</v>
      </c>
    </row>
    <row r="184" s="111" customFormat="1" ht="40.5" spans="1:19">
      <c r="A184" s="121">
        <v>42</v>
      </c>
      <c r="B184" s="212">
        <v>522</v>
      </c>
      <c r="C184" s="213">
        <v>2015</v>
      </c>
      <c r="D184" s="214" t="s">
        <v>19</v>
      </c>
      <c r="E184" s="118" t="s">
        <v>562</v>
      </c>
      <c r="F184" s="177" t="s">
        <v>1177</v>
      </c>
      <c r="G184" s="120" t="s">
        <v>1174</v>
      </c>
      <c r="H184" s="120" t="s">
        <v>1178</v>
      </c>
      <c r="I184" s="118">
        <v>49</v>
      </c>
      <c r="J184" s="215">
        <v>49</v>
      </c>
      <c r="K184" s="215">
        <v>0</v>
      </c>
      <c r="L184" s="120" t="s">
        <v>23</v>
      </c>
      <c r="M184" s="118" t="s">
        <v>1176</v>
      </c>
      <c r="N184" s="120" t="s">
        <v>1176</v>
      </c>
      <c r="O184" s="118" t="s">
        <v>1176</v>
      </c>
      <c r="P184" s="118" t="s">
        <v>1176</v>
      </c>
      <c r="Q184" s="118" t="s">
        <v>32</v>
      </c>
      <c r="R184" s="120" t="s">
        <v>127</v>
      </c>
      <c r="S184" s="126" t="s">
        <v>54</v>
      </c>
    </row>
    <row r="185" s="111" customFormat="1" ht="36" customHeight="1" spans="1:19">
      <c r="A185" s="121"/>
      <c r="B185" s="145" t="s">
        <v>1250</v>
      </c>
      <c r="C185" s="142"/>
      <c r="D185" s="142"/>
      <c r="E185" s="142"/>
      <c r="F185" s="146"/>
      <c r="G185" s="142"/>
      <c r="H185" s="142"/>
      <c r="I185" s="142"/>
      <c r="J185" s="142"/>
      <c r="K185" s="142"/>
      <c r="L185" s="142"/>
      <c r="M185" s="142"/>
      <c r="N185" s="142"/>
      <c r="O185" s="142"/>
      <c r="P185" s="142"/>
      <c r="Q185" s="142"/>
      <c r="R185" s="142"/>
      <c r="S185" s="143"/>
    </row>
    <row r="186" s="111" customFormat="1" ht="27" spans="1:19">
      <c r="A186" s="121">
        <v>1</v>
      </c>
      <c r="B186" s="121">
        <v>7</v>
      </c>
      <c r="C186" s="122">
        <v>2013</v>
      </c>
      <c r="D186" s="118" t="s">
        <v>19</v>
      </c>
      <c r="E186" s="118" t="s">
        <v>1251</v>
      </c>
      <c r="F186" s="120" t="s">
        <v>55</v>
      </c>
      <c r="G186" s="118" t="s">
        <v>56</v>
      </c>
      <c r="H186" s="118" t="s">
        <v>57</v>
      </c>
      <c r="I186" s="118">
        <v>18</v>
      </c>
      <c r="J186" s="124">
        <v>18</v>
      </c>
      <c r="K186" s="124">
        <v>0</v>
      </c>
      <c r="L186" s="118" t="s">
        <v>47</v>
      </c>
      <c r="M186" s="118" t="s">
        <v>58</v>
      </c>
      <c r="N186" s="118" t="s">
        <v>58</v>
      </c>
      <c r="O186" s="118" t="s">
        <v>58</v>
      </c>
      <c r="P186" s="118" t="s">
        <v>58</v>
      </c>
      <c r="Q186" s="118" t="s">
        <v>1252</v>
      </c>
      <c r="R186" s="120" t="s">
        <v>33</v>
      </c>
      <c r="S186" s="126"/>
    </row>
    <row r="187" s="111" customFormat="1" ht="40.5" spans="1:19">
      <c r="A187" s="121">
        <v>2</v>
      </c>
      <c r="B187" s="121">
        <v>29</v>
      </c>
      <c r="C187" s="122">
        <v>2013</v>
      </c>
      <c r="D187" s="118" t="s">
        <v>19</v>
      </c>
      <c r="E187" s="118" t="s">
        <v>1251</v>
      </c>
      <c r="F187" s="120" t="s">
        <v>141</v>
      </c>
      <c r="G187" s="118" t="s">
        <v>142</v>
      </c>
      <c r="H187" s="118" t="s">
        <v>143</v>
      </c>
      <c r="I187" s="118">
        <v>10.35</v>
      </c>
      <c r="J187" s="124">
        <v>10.35</v>
      </c>
      <c r="K187" s="124">
        <v>0</v>
      </c>
      <c r="L187" s="118" t="s">
        <v>30</v>
      </c>
      <c r="M187" s="118" t="s">
        <v>144</v>
      </c>
      <c r="N187" s="118" t="s">
        <v>144</v>
      </c>
      <c r="O187" s="118" t="s">
        <v>144</v>
      </c>
      <c r="P187" s="118" t="s">
        <v>144</v>
      </c>
      <c r="Q187" s="118" t="s">
        <v>1253</v>
      </c>
      <c r="R187" s="120" t="s">
        <v>33</v>
      </c>
      <c r="S187" s="126"/>
    </row>
    <row r="188" s="111" customFormat="1" ht="27" spans="1:19">
      <c r="A188" s="121">
        <v>3</v>
      </c>
      <c r="B188" s="121">
        <v>39</v>
      </c>
      <c r="C188" s="122">
        <v>2014</v>
      </c>
      <c r="D188" s="118" t="s">
        <v>19</v>
      </c>
      <c r="E188" s="118" t="s">
        <v>1251</v>
      </c>
      <c r="F188" s="120" t="s">
        <v>171</v>
      </c>
      <c r="G188" s="118" t="s">
        <v>142</v>
      </c>
      <c r="H188" s="118" t="s">
        <v>172</v>
      </c>
      <c r="I188" s="118">
        <v>45</v>
      </c>
      <c r="J188" s="124">
        <v>45</v>
      </c>
      <c r="K188" s="124">
        <v>0</v>
      </c>
      <c r="L188" s="118" t="s">
        <v>47</v>
      </c>
      <c r="M188" s="118" t="s">
        <v>173</v>
      </c>
      <c r="N188" s="118" t="s">
        <v>173</v>
      </c>
      <c r="O188" s="118" t="s">
        <v>173</v>
      </c>
      <c r="P188" s="118" t="s">
        <v>173</v>
      </c>
      <c r="Q188" s="118" t="s">
        <v>1254</v>
      </c>
      <c r="R188" s="120" t="s">
        <v>33</v>
      </c>
      <c r="S188" s="126"/>
    </row>
    <row r="189" s="111" customFormat="1" ht="81" spans="1:19">
      <c r="A189" s="121">
        <v>4</v>
      </c>
      <c r="B189" s="121">
        <v>48</v>
      </c>
      <c r="C189" s="122">
        <v>2014</v>
      </c>
      <c r="D189" s="118" t="s">
        <v>19</v>
      </c>
      <c r="E189" s="118" t="s">
        <v>1251</v>
      </c>
      <c r="F189" s="120" t="s">
        <v>206</v>
      </c>
      <c r="G189" s="118" t="s">
        <v>207</v>
      </c>
      <c r="H189" s="118" t="s">
        <v>208</v>
      </c>
      <c r="I189" s="118">
        <v>200</v>
      </c>
      <c r="J189" s="124">
        <v>200</v>
      </c>
      <c r="K189" s="124">
        <v>0</v>
      </c>
      <c r="L189" s="118" t="s">
        <v>47</v>
      </c>
      <c r="M189" s="118" t="s">
        <v>209</v>
      </c>
      <c r="N189" s="118" t="s">
        <v>209</v>
      </c>
      <c r="O189" s="118" t="s">
        <v>209</v>
      </c>
      <c r="P189" s="118" t="s">
        <v>209</v>
      </c>
      <c r="Q189" s="118" t="s">
        <v>1255</v>
      </c>
      <c r="R189" s="120" t="s">
        <v>33</v>
      </c>
      <c r="S189" s="126"/>
    </row>
    <row r="190" s="111" customFormat="1" ht="54" spans="1:19">
      <c r="A190" s="121">
        <v>5</v>
      </c>
      <c r="B190" s="121">
        <v>64</v>
      </c>
      <c r="C190" s="122">
        <v>2014</v>
      </c>
      <c r="D190" s="118" t="s">
        <v>232</v>
      </c>
      <c r="E190" s="118" t="s">
        <v>1251</v>
      </c>
      <c r="F190" s="120" t="s">
        <v>233</v>
      </c>
      <c r="G190" s="118" t="s">
        <v>234</v>
      </c>
      <c r="H190" s="118" t="s">
        <v>235</v>
      </c>
      <c r="I190" s="118">
        <v>956.86</v>
      </c>
      <c r="J190" s="124">
        <v>956.86</v>
      </c>
      <c r="K190" s="124">
        <v>0</v>
      </c>
      <c r="L190" s="118" t="s">
        <v>23</v>
      </c>
      <c r="M190" s="118" t="s">
        <v>236</v>
      </c>
      <c r="N190" s="118" t="s">
        <v>237</v>
      </c>
      <c r="O190" s="118" t="s">
        <v>236</v>
      </c>
      <c r="P190" s="118" t="s">
        <v>236</v>
      </c>
      <c r="Q190" s="118" t="s">
        <v>1253</v>
      </c>
      <c r="R190" s="120" t="s">
        <v>38</v>
      </c>
      <c r="S190" s="126"/>
    </row>
    <row r="191" s="111" customFormat="1" ht="54" spans="1:19">
      <c r="A191" s="211">
        <v>6</v>
      </c>
      <c r="B191" s="121">
        <v>67</v>
      </c>
      <c r="C191" s="122">
        <v>2015</v>
      </c>
      <c r="D191" s="118" t="s">
        <v>19</v>
      </c>
      <c r="E191" s="118" t="s">
        <v>1251</v>
      </c>
      <c r="F191" s="118" t="s">
        <v>243</v>
      </c>
      <c r="G191" s="120" t="s">
        <v>234</v>
      </c>
      <c r="H191" s="118" t="s">
        <v>244</v>
      </c>
      <c r="I191" s="118">
        <v>180</v>
      </c>
      <c r="J191" s="118">
        <v>180</v>
      </c>
      <c r="K191" s="124">
        <v>0</v>
      </c>
      <c r="L191" s="124" t="s">
        <v>30</v>
      </c>
      <c r="M191" s="118" t="s">
        <v>236</v>
      </c>
      <c r="N191" s="118" t="s">
        <v>236</v>
      </c>
      <c r="O191" s="118" t="s">
        <v>236</v>
      </c>
      <c r="P191" s="118" t="s">
        <v>145</v>
      </c>
      <c r="Q191" s="118" t="s">
        <v>236</v>
      </c>
      <c r="R191" s="120"/>
      <c r="S191" s="126"/>
    </row>
    <row r="192" s="111" customFormat="1" ht="40.5" spans="1:19">
      <c r="A192" s="121">
        <v>7</v>
      </c>
      <c r="B192" s="121">
        <v>76</v>
      </c>
      <c r="C192" s="122">
        <v>2015</v>
      </c>
      <c r="D192" s="118" t="s">
        <v>19</v>
      </c>
      <c r="E192" s="118" t="s">
        <v>1251</v>
      </c>
      <c r="F192" s="120" t="s">
        <v>265</v>
      </c>
      <c r="G192" s="118" t="s">
        <v>266</v>
      </c>
      <c r="H192" s="118" t="s">
        <v>267</v>
      </c>
      <c r="I192" s="118">
        <v>350</v>
      </c>
      <c r="J192" s="124">
        <v>350</v>
      </c>
      <c r="K192" s="124">
        <v>0</v>
      </c>
      <c r="L192" s="118" t="s">
        <v>23</v>
      </c>
      <c r="M192" s="118" t="s">
        <v>268</v>
      </c>
      <c r="N192" s="118" t="s">
        <v>37</v>
      </c>
      <c r="O192" s="118" t="s">
        <v>268</v>
      </c>
      <c r="P192" s="118" t="s">
        <v>268</v>
      </c>
      <c r="Q192" s="118" t="s">
        <v>1253</v>
      </c>
      <c r="R192" s="120" t="s">
        <v>38</v>
      </c>
      <c r="S192" s="126"/>
    </row>
    <row r="193" s="111" customFormat="1" ht="27" spans="1:19">
      <c r="A193" s="121">
        <v>8</v>
      </c>
      <c r="B193" s="121">
        <v>77</v>
      </c>
      <c r="C193" s="122">
        <v>2015</v>
      </c>
      <c r="D193" s="118" t="s">
        <v>19</v>
      </c>
      <c r="E193" s="118" t="s">
        <v>1251</v>
      </c>
      <c r="F193" s="120" t="s">
        <v>269</v>
      </c>
      <c r="G193" s="118" t="s">
        <v>266</v>
      </c>
      <c r="H193" s="118" t="s">
        <v>270</v>
      </c>
      <c r="I193" s="118">
        <v>50</v>
      </c>
      <c r="J193" s="124">
        <v>50</v>
      </c>
      <c r="K193" s="124">
        <v>0</v>
      </c>
      <c r="L193" s="118" t="s">
        <v>47</v>
      </c>
      <c r="M193" s="118" t="s">
        <v>271</v>
      </c>
      <c r="N193" s="118" t="s">
        <v>271</v>
      </c>
      <c r="O193" s="118" t="s">
        <v>271</v>
      </c>
      <c r="P193" s="118" t="s">
        <v>271</v>
      </c>
      <c r="Q193" s="118" t="s">
        <v>1256</v>
      </c>
      <c r="R193" s="120" t="s">
        <v>33</v>
      </c>
      <c r="S193" s="126"/>
    </row>
    <row r="194" s="111" customFormat="1" ht="67.5" spans="1:19">
      <c r="A194" s="121">
        <v>9</v>
      </c>
      <c r="B194" s="121">
        <v>109</v>
      </c>
      <c r="C194" s="122">
        <v>2016</v>
      </c>
      <c r="D194" s="118" t="s">
        <v>300</v>
      </c>
      <c r="E194" s="118" t="s">
        <v>1251</v>
      </c>
      <c r="F194" s="120" t="s">
        <v>355</v>
      </c>
      <c r="G194" s="118" t="s">
        <v>356</v>
      </c>
      <c r="H194" s="118" t="s">
        <v>357</v>
      </c>
      <c r="I194" s="118">
        <v>29.33</v>
      </c>
      <c r="J194" s="124">
        <v>29.33</v>
      </c>
      <c r="K194" s="124">
        <v>0</v>
      </c>
      <c r="L194" s="118" t="s">
        <v>47</v>
      </c>
      <c r="M194" s="118" t="s">
        <v>358</v>
      </c>
      <c r="N194" s="118" t="s">
        <v>358</v>
      </c>
      <c r="O194" s="118" t="s">
        <v>358</v>
      </c>
      <c r="P194" s="118" t="s">
        <v>358</v>
      </c>
      <c r="Q194" s="118" t="s">
        <v>1257</v>
      </c>
      <c r="R194" s="120" t="s">
        <v>33</v>
      </c>
      <c r="S194" s="126"/>
    </row>
    <row r="195" s="111" customFormat="1" ht="94.5" spans="1:19">
      <c r="A195" s="121">
        <v>10</v>
      </c>
      <c r="B195" s="121">
        <v>110</v>
      </c>
      <c r="C195" s="122">
        <v>2016</v>
      </c>
      <c r="D195" s="118" t="s">
        <v>300</v>
      </c>
      <c r="E195" s="118" t="s">
        <v>1251</v>
      </c>
      <c r="F195" s="120" t="s">
        <v>359</v>
      </c>
      <c r="G195" s="118" t="s">
        <v>360</v>
      </c>
      <c r="H195" s="118" t="s">
        <v>361</v>
      </c>
      <c r="I195" s="118">
        <v>32.97</v>
      </c>
      <c r="J195" s="124">
        <v>32.97</v>
      </c>
      <c r="K195" s="124">
        <v>0</v>
      </c>
      <c r="L195" s="118" t="s">
        <v>47</v>
      </c>
      <c r="M195" s="118" t="s">
        <v>362</v>
      </c>
      <c r="N195" s="118" t="s">
        <v>362</v>
      </c>
      <c r="O195" s="118" t="s">
        <v>362</v>
      </c>
      <c r="P195" s="118" t="s">
        <v>362</v>
      </c>
      <c r="Q195" s="118" t="s">
        <v>1258</v>
      </c>
      <c r="R195" s="120" t="s">
        <v>33</v>
      </c>
      <c r="S195" s="126"/>
    </row>
    <row r="196" s="111" customFormat="1" ht="27" spans="1:19">
      <c r="A196" s="121">
        <v>11</v>
      </c>
      <c r="B196" s="121">
        <v>111</v>
      </c>
      <c r="C196" s="122">
        <v>2016</v>
      </c>
      <c r="D196" s="118" t="s">
        <v>300</v>
      </c>
      <c r="E196" s="118" t="s">
        <v>1251</v>
      </c>
      <c r="F196" s="120" t="s">
        <v>363</v>
      </c>
      <c r="G196" s="118" t="s">
        <v>364</v>
      </c>
      <c r="H196" s="118" t="s">
        <v>365</v>
      </c>
      <c r="I196" s="118">
        <v>6.04</v>
      </c>
      <c r="J196" s="124">
        <v>6.04</v>
      </c>
      <c r="K196" s="124">
        <v>0</v>
      </c>
      <c r="L196" s="118" t="s">
        <v>47</v>
      </c>
      <c r="M196" s="118" t="s">
        <v>366</v>
      </c>
      <c r="N196" s="118" t="s">
        <v>366</v>
      </c>
      <c r="O196" s="118" t="s">
        <v>366</v>
      </c>
      <c r="P196" s="118" t="s">
        <v>366</v>
      </c>
      <c r="Q196" s="118" t="s">
        <v>1259</v>
      </c>
      <c r="R196" s="120" t="s">
        <v>33</v>
      </c>
      <c r="S196" s="126"/>
    </row>
    <row r="197" s="111" customFormat="1" ht="27" spans="1:19">
      <c r="A197" s="121">
        <v>12</v>
      </c>
      <c r="B197" s="121">
        <v>112</v>
      </c>
      <c r="C197" s="122">
        <v>2016</v>
      </c>
      <c r="D197" s="118" t="s">
        <v>300</v>
      </c>
      <c r="E197" s="118" t="s">
        <v>1251</v>
      </c>
      <c r="F197" s="120" t="s">
        <v>367</v>
      </c>
      <c r="G197" s="118" t="s">
        <v>142</v>
      </c>
      <c r="H197" s="118" t="s">
        <v>368</v>
      </c>
      <c r="I197" s="118">
        <v>1.75</v>
      </c>
      <c r="J197" s="124">
        <v>1.75</v>
      </c>
      <c r="K197" s="124">
        <v>0</v>
      </c>
      <c r="L197" s="118" t="s">
        <v>47</v>
      </c>
      <c r="M197" s="118" t="s">
        <v>369</v>
      </c>
      <c r="N197" s="118" t="s">
        <v>369</v>
      </c>
      <c r="O197" s="118" t="s">
        <v>369</v>
      </c>
      <c r="P197" s="118" t="s">
        <v>369</v>
      </c>
      <c r="Q197" s="118" t="s">
        <v>1254</v>
      </c>
      <c r="R197" s="120" t="s">
        <v>33</v>
      </c>
      <c r="S197" s="126"/>
    </row>
    <row r="198" s="111" customFormat="1" ht="27" spans="1:19">
      <c r="A198" s="121">
        <v>13</v>
      </c>
      <c r="B198" s="121">
        <v>118</v>
      </c>
      <c r="C198" s="122">
        <v>2016</v>
      </c>
      <c r="D198" s="118" t="s">
        <v>300</v>
      </c>
      <c r="E198" s="118" t="s">
        <v>1251</v>
      </c>
      <c r="F198" s="120" t="s">
        <v>387</v>
      </c>
      <c r="G198" s="118" t="s">
        <v>388</v>
      </c>
      <c r="H198" s="118" t="s">
        <v>389</v>
      </c>
      <c r="I198" s="118">
        <v>5.12</v>
      </c>
      <c r="J198" s="124">
        <v>5.12</v>
      </c>
      <c r="K198" s="124">
        <v>0</v>
      </c>
      <c r="L198" s="118" t="s">
        <v>47</v>
      </c>
      <c r="M198" s="118" t="s">
        <v>390</v>
      </c>
      <c r="N198" s="118" t="s">
        <v>390</v>
      </c>
      <c r="O198" s="118" t="s">
        <v>390</v>
      </c>
      <c r="P198" s="118" t="s">
        <v>390</v>
      </c>
      <c r="Q198" s="118" t="s">
        <v>1260</v>
      </c>
      <c r="R198" s="120" t="s">
        <v>33</v>
      </c>
      <c r="S198" s="126"/>
    </row>
    <row r="199" s="111" customFormat="1" ht="27" spans="1:19">
      <c r="A199" s="121">
        <v>14</v>
      </c>
      <c r="B199" s="121">
        <v>119</v>
      </c>
      <c r="C199" s="122">
        <v>2016</v>
      </c>
      <c r="D199" s="118" t="s">
        <v>300</v>
      </c>
      <c r="E199" s="118" t="s">
        <v>1251</v>
      </c>
      <c r="F199" s="120" t="s">
        <v>391</v>
      </c>
      <c r="G199" s="118" t="s">
        <v>56</v>
      </c>
      <c r="H199" s="118" t="s">
        <v>392</v>
      </c>
      <c r="I199" s="118">
        <v>23.1</v>
      </c>
      <c r="J199" s="124">
        <v>23.1</v>
      </c>
      <c r="K199" s="124">
        <v>0</v>
      </c>
      <c r="L199" s="118" t="s">
        <v>47</v>
      </c>
      <c r="M199" s="166" t="s">
        <v>1261</v>
      </c>
      <c r="N199" s="166" t="s">
        <v>1261</v>
      </c>
      <c r="O199" s="166" t="s">
        <v>1261</v>
      </c>
      <c r="P199" s="166" t="s">
        <v>1261</v>
      </c>
      <c r="Q199" s="118" t="s">
        <v>1252</v>
      </c>
      <c r="R199" s="120" t="s">
        <v>33</v>
      </c>
      <c r="S199" s="126"/>
    </row>
    <row r="200" s="111" customFormat="1" ht="67.5" spans="1:19">
      <c r="A200" s="121">
        <v>15</v>
      </c>
      <c r="B200" s="121">
        <v>122</v>
      </c>
      <c r="C200" s="122">
        <v>2016</v>
      </c>
      <c r="D200" s="118" t="s">
        <v>300</v>
      </c>
      <c r="E200" s="118" t="s">
        <v>1251</v>
      </c>
      <c r="F200" s="120" t="s">
        <v>401</v>
      </c>
      <c r="G200" s="118" t="s">
        <v>402</v>
      </c>
      <c r="H200" s="118" t="s">
        <v>403</v>
      </c>
      <c r="I200" s="118">
        <v>49.09</v>
      </c>
      <c r="J200" s="124">
        <v>49.09</v>
      </c>
      <c r="K200" s="124">
        <v>0</v>
      </c>
      <c r="L200" s="118" t="s">
        <v>47</v>
      </c>
      <c r="M200" s="118" t="s">
        <v>404</v>
      </c>
      <c r="N200" s="118" t="s">
        <v>404</v>
      </c>
      <c r="O200" s="118" t="s">
        <v>404</v>
      </c>
      <c r="P200" s="118" t="s">
        <v>404</v>
      </c>
      <c r="Q200" s="118" t="s">
        <v>1262</v>
      </c>
      <c r="R200" s="120" t="s">
        <v>33</v>
      </c>
      <c r="S200" s="126"/>
    </row>
    <row r="201" s="111" customFormat="1" ht="40.5" spans="1:19">
      <c r="A201" s="121">
        <v>16</v>
      </c>
      <c r="B201" s="121">
        <v>123</v>
      </c>
      <c r="C201" s="122">
        <v>2016</v>
      </c>
      <c r="D201" s="118" t="s">
        <v>300</v>
      </c>
      <c r="E201" s="118" t="s">
        <v>1251</v>
      </c>
      <c r="F201" s="120" t="s">
        <v>405</v>
      </c>
      <c r="G201" s="118" t="s">
        <v>234</v>
      </c>
      <c r="H201" s="118" t="s">
        <v>406</v>
      </c>
      <c r="I201" s="118">
        <v>35.38</v>
      </c>
      <c r="J201" s="124">
        <v>35.38</v>
      </c>
      <c r="K201" s="124">
        <v>0</v>
      </c>
      <c r="L201" s="118" t="s">
        <v>23</v>
      </c>
      <c r="M201" s="118" t="s">
        <v>236</v>
      </c>
      <c r="N201" s="118" t="s">
        <v>236</v>
      </c>
      <c r="O201" s="118" t="s">
        <v>236</v>
      </c>
      <c r="P201" s="118" t="s">
        <v>236</v>
      </c>
      <c r="Q201" s="118" t="s">
        <v>145</v>
      </c>
      <c r="R201" s="120" t="s">
        <v>38</v>
      </c>
      <c r="S201" s="126"/>
    </row>
    <row r="202" s="111" customFormat="1" ht="40.5" spans="1:19">
      <c r="A202" s="121">
        <v>17</v>
      </c>
      <c r="B202" s="121">
        <v>130</v>
      </c>
      <c r="C202" s="122">
        <v>2016</v>
      </c>
      <c r="D202" s="118" t="s">
        <v>300</v>
      </c>
      <c r="E202" s="118" t="s">
        <v>1251</v>
      </c>
      <c r="F202" s="120" t="s">
        <v>426</v>
      </c>
      <c r="G202" s="118" t="s">
        <v>427</v>
      </c>
      <c r="H202" s="118" t="s">
        <v>428</v>
      </c>
      <c r="I202" s="118">
        <v>20.03</v>
      </c>
      <c r="J202" s="124">
        <v>20.03</v>
      </c>
      <c r="K202" s="124">
        <v>0</v>
      </c>
      <c r="L202" s="118" t="s">
        <v>23</v>
      </c>
      <c r="M202" s="118" t="s">
        <v>429</v>
      </c>
      <c r="N202" s="118" t="s">
        <v>429</v>
      </c>
      <c r="O202" s="118" t="s">
        <v>429</v>
      </c>
      <c r="P202" s="118" t="s">
        <v>429</v>
      </c>
      <c r="Q202" s="118" t="s">
        <v>145</v>
      </c>
      <c r="R202" s="120" t="s">
        <v>38</v>
      </c>
      <c r="S202" s="157" t="s">
        <v>54</v>
      </c>
    </row>
    <row r="203" s="111" customFormat="1" ht="40.5" spans="1:19">
      <c r="A203" s="121">
        <v>18</v>
      </c>
      <c r="B203" s="121">
        <v>131</v>
      </c>
      <c r="C203" s="122">
        <v>2016</v>
      </c>
      <c r="D203" s="118" t="s">
        <v>300</v>
      </c>
      <c r="E203" s="118" t="s">
        <v>1251</v>
      </c>
      <c r="F203" s="120" t="s">
        <v>430</v>
      </c>
      <c r="G203" s="118" t="s">
        <v>427</v>
      </c>
      <c r="H203" s="118" t="s">
        <v>431</v>
      </c>
      <c r="I203" s="118">
        <v>31.92</v>
      </c>
      <c r="J203" s="124">
        <v>31.92</v>
      </c>
      <c r="K203" s="124">
        <v>0</v>
      </c>
      <c r="L203" s="118" t="s">
        <v>23</v>
      </c>
      <c r="M203" s="118" t="s">
        <v>432</v>
      </c>
      <c r="N203" s="118" t="s">
        <v>432</v>
      </c>
      <c r="O203" s="118" t="s">
        <v>432</v>
      </c>
      <c r="P203" s="118" t="s">
        <v>432</v>
      </c>
      <c r="Q203" s="118" t="s">
        <v>145</v>
      </c>
      <c r="R203" s="120" t="s">
        <v>38</v>
      </c>
      <c r="S203" s="157" t="s">
        <v>54</v>
      </c>
    </row>
    <row r="204" s="111" customFormat="1" ht="27" spans="1:19">
      <c r="A204" s="121">
        <v>19</v>
      </c>
      <c r="B204" s="121">
        <v>153</v>
      </c>
      <c r="C204" s="122">
        <v>2017</v>
      </c>
      <c r="D204" s="118" t="s">
        <v>300</v>
      </c>
      <c r="E204" s="118" t="s">
        <v>1251</v>
      </c>
      <c r="F204" s="120" t="s">
        <v>484</v>
      </c>
      <c r="G204" s="118" t="s">
        <v>266</v>
      </c>
      <c r="H204" s="118" t="s">
        <v>485</v>
      </c>
      <c r="I204" s="118">
        <v>2.64</v>
      </c>
      <c r="J204" s="124">
        <v>2.64</v>
      </c>
      <c r="K204" s="124">
        <v>0</v>
      </c>
      <c r="L204" s="118" t="s">
        <v>47</v>
      </c>
      <c r="M204" s="118" t="s">
        <v>486</v>
      </c>
      <c r="N204" s="118" t="s">
        <v>486</v>
      </c>
      <c r="O204" s="118" t="s">
        <v>486</v>
      </c>
      <c r="P204" s="118" t="s">
        <v>486</v>
      </c>
      <c r="Q204" s="118" t="s">
        <v>1256</v>
      </c>
      <c r="R204" s="120" t="s">
        <v>33</v>
      </c>
      <c r="S204" s="126"/>
    </row>
    <row r="205" s="111" customFormat="1" ht="40.5" spans="1:19">
      <c r="A205" s="121">
        <v>20</v>
      </c>
      <c r="B205" s="121">
        <v>162</v>
      </c>
      <c r="C205" s="122">
        <v>2017</v>
      </c>
      <c r="D205" s="118" t="s">
        <v>300</v>
      </c>
      <c r="E205" s="118" t="s">
        <v>1251</v>
      </c>
      <c r="F205" s="120" t="s">
        <v>511</v>
      </c>
      <c r="G205" s="118" t="s">
        <v>364</v>
      </c>
      <c r="H205" s="118" t="s">
        <v>512</v>
      </c>
      <c r="I205" s="118">
        <v>40</v>
      </c>
      <c r="J205" s="124">
        <v>40</v>
      </c>
      <c r="K205" s="124">
        <v>0</v>
      </c>
      <c r="L205" s="118" t="s">
        <v>23</v>
      </c>
      <c r="M205" s="118" t="s">
        <v>513</v>
      </c>
      <c r="N205" s="118" t="s">
        <v>514</v>
      </c>
      <c r="O205" s="118" t="s">
        <v>513</v>
      </c>
      <c r="P205" s="118" t="s">
        <v>513</v>
      </c>
      <c r="Q205" s="118" t="s">
        <v>145</v>
      </c>
      <c r="R205" s="120" t="s">
        <v>38</v>
      </c>
      <c r="S205" s="126"/>
    </row>
    <row r="206" s="111" customFormat="1" ht="27" spans="1:19">
      <c r="A206" s="121">
        <v>21</v>
      </c>
      <c r="B206" s="121">
        <v>199</v>
      </c>
      <c r="C206" s="122">
        <v>2018</v>
      </c>
      <c r="D206" s="118" t="s">
        <v>300</v>
      </c>
      <c r="E206" s="118" t="s">
        <v>1251</v>
      </c>
      <c r="F206" s="120" t="s">
        <v>614</v>
      </c>
      <c r="G206" s="118" t="s">
        <v>234</v>
      </c>
      <c r="H206" s="118" t="s">
        <v>488</v>
      </c>
      <c r="I206" s="118">
        <v>5.72</v>
      </c>
      <c r="J206" s="124">
        <v>5.72</v>
      </c>
      <c r="K206" s="124">
        <v>0</v>
      </c>
      <c r="L206" s="118" t="s">
        <v>47</v>
      </c>
      <c r="M206" s="118" t="s">
        <v>615</v>
      </c>
      <c r="N206" s="118" t="s">
        <v>615</v>
      </c>
      <c r="O206" s="118" t="s">
        <v>615</v>
      </c>
      <c r="P206" s="118" t="s">
        <v>615</v>
      </c>
      <c r="Q206" s="118" t="s">
        <v>1263</v>
      </c>
      <c r="R206" s="120" t="s">
        <v>33</v>
      </c>
      <c r="S206" s="126"/>
    </row>
    <row r="207" s="111" customFormat="1" ht="27" spans="1:19">
      <c r="A207" s="121">
        <v>22</v>
      </c>
      <c r="B207" s="121">
        <v>200</v>
      </c>
      <c r="C207" s="122">
        <v>2018</v>
      </c>
      <c r="D207" s="118" t="s">
        <v>300</v>
      </c>
      <c r="E207" s="118" t="s">
        <v>1251</v>
      </c>
      <c r="F207" s="120" t="s">
        <v>616</v>
      </c>
      <c r="G207" s="118" t="s">
        <v>266</v>
      </c>
      <c r="H207" s="118" t="s">
        <v>488</v>
      </c>
      <c r="I207" s="118">
        <v>5</v>
      </c>
      <c r="J207" s="124">
        <v>5</v>
      </c>
      <c r="K207" s="124">
        <v>0</v>
      </c>
      <c r="L207" s="118" t="s">
        <v>47</v>
      </c>
      <c r="M207" s="118" t="s">
        <v>486</v>
      </c>
      <c r="N207" s="118" t="s">
        <v>486</v>
      </c>
      <c r="O207" s="118" t="s">
        <v>486</v>
      </c>
      <c r="P207" s="118" t="s">
        <v>486</v>
      </c>
      <c r="Q207" s="118" t="s">
        <v>1256</v>
      </c>
      <c r="R207" s="120" t="s">
        <v>33</v>
      </c>
      <c r="S207" s="126"/>
    </row>
    <row r="208" s="111" customFormat="1" ht="40.5" spans="1:19">
      <c r="A208" s="121">
        <v>23</v>
      </c>
      <c r="B208" s="121">
        <v>208</v>
      </c>
      <c r="C208" s="122">
        <v>2018</v>
      </c>
      <c r="D208" s="118" t="s">
        <v>300</v>
      </c>
      <c r="E208" s="118" t="s">
        <v>1251</v>
      </c>
      <c r="F208" s="120" t="s">
        <v>635</v>
      </c>
      <c r="G208" s="118" t="s">
        <v>636</v>
      </c>
      <c r="H208" s="118" t="s">
        <v>637</v>
      </c>
      <c r="I208" s="118">
        <v>400</v>
      </c>
      <c r="J208" s="124">
        <v>200</v>
      </c>
      <c r="K208" s="124">
        <v>200</v>
      </c>
      <c r="L208" s="118" t="s">
        <v>23</v>
      </c>
      <c r="M208" s="118" t="s">
        <v>638</v>
      </c>
      <c r="N208" s="118" t="s">
        <v>639</v>
      </c>
      <c r="O208" s="118" t="s">
        <v>638</v>
      </c>
      <c r="P208" s="118" t="s">
        <v>638</v>
      </c>
      <c r="Q208" s="118" t="s">
        <v>145</v>
      </c>
      <c r="R208" s="120" t="s">
        <v>38</v>
      </c>
      <c r="S208" s="126"/>
    </row>
    <row r="209" s="111" customFormat="1" ht="27" spans="1:19">
      <c r="A209" s="121">
        <v>24</v>
      </c>
      <c r="B209" s="121">
        <v>223</v>
      </c>
      <c r="C209" s="122">
        <v>2019</v>
      </c>
      <c r="D209" s="118" t="s">
        <v>300</v>
      </c>
      <c r="E209" s="118" t="s">
        <v>1251</v>
      </c>
      <c r="F209" s="120" t="s">
        <v>692</v>
      </c>
      <c r="G209" s="118" t="s">
        <v>364</v>
      </c>
      <c r="H209" s="118" t="s">
        <v>693</v>
      </c>
      <c r="I209" s="118">
        <v>5</v>
      </c>
      <c r="J209" s="124">
        <v>5</v>
      </c>
      <c r="K209" s="124">
        <v>0</v>
      </c>
      <c r="L209" s="118" t="s">
        <v>47</v>
      </c>
      <c r="M209" s="118" t="s">
        <v>366</v>
      </c>
      <c r="N209" s="118" t="s">
        <v>366</v>
      </c>
      <c r="O209" s="118" t="s">
        <v>366</v>
      </c>
      <c r="P209" s="118" t="s">
        <v>366</v>
      </c>
      <c r="Q209" s="118" t="s">
        <v>1259</v>
      </c>
      <c r="R209" s="120" t="s">
        <v>33</v>
      </c>
      <c r="S209" s="126"/>
    </row>
    <row r="210" s="111" customFormat="1" ht="40.5" spans="1:19">
      <c r="A210" s="121">
        <v>25</v>
      </c>
      <c r="B210" s="121">
        <v>231</v>
      </c>
      <c r="C210" s="122">
        <v>2019</v>
      </c>
      <c r="D210" s="118" t="s">
        <v>300</v>
      </c>
      <c r="E210" s="118" t="s">
        <v>1251</v>
      </c>
      <c r="F210" s="120" t="s">
        <v>711</v>
      </c>
      <c r="G210" s="118" t="s">
        <v>712</v>
      </c>
      <c r="H210" s="118" t="s">
        <v>713</v>
      </c>
      <c r="I210" s="118">
        <v>299.31</v>
      </c>
      <c r="J210" s="124">
        <v>299.31</v>
      </c>
      <c r="K210" s="124">
        <v>0</v>
      </c>
      <c r="L210" s="118" t="s">
        <v>23</v>
      </c>
      <c r="M210" s="124" t="s">
        <v>1264</v>
      </c>
      <c r="N210" s="118" t="s">
        <v>237</v>
      </c>
      <c r="O210" s="124" t="s">
        <v>1264</v>
      </c>
      <c r="P210" s="124" t="s">
        <v>1264</v>
      </c>
      <c r="Q210" s="118" t="s">
        <v>145</v>
      </c>
      <c r="R210" s="120" t="s">
        <v>102</v>
      </c>
      <c r="S210" s="126"/>
    </row>
    <row r="211" s="111" customFormat="1" ht="175.5" spans="1:19">
      <c r="A211" s="121">
        <v>26</v>
      </c>
      <c r="B211" s="121">
        <v>244</v>
      </c>
      <c r="C211" s="122">
        <v>2020</v>
      </c>
      <c r="D211" s="118" t="s">
        <v>300</v>
      </c>
      <c r="E211" s="118" t="s">
        <v>1251</v>
      </c>
      <c r="F211" s="120" t="s">
        <v>742</v>
      </c>
      <c r="G211" s="118" t="s">
        <v>743</v>
      </c>
      <c r="H211" s="118" t="s">
        <v>1209</v>
      </c>
      <c r="I211" s="118">
        <v>899.85</v>
      </c>
      <c r="J211" s="124">
        <v>899.85</v>
      </c>
      <c r="K211" s="124">
        <v>0</v>
      </c>
      <c r="L211" s="118" t="s">
        <v>30</v>
      </c>
      <c r="M211" s="118" t="s">
        <v>745</v>
      </c>
      <c r="N211" s="118" t="s">
        <v>746</v>
      </c>
      <c r="O211" s="118" t="s">
        <v>745</v>
      </c>
      <c r="P211" s="118" t="s">
        <v>745</v>
      </c>
      <c r="Q211" s="118" t="s">
        <v>747</v>
      </c>
      <c r="R211" s="120"/>
      <c r="S211" s="126"/>
    </row>
    <row r="212" s="111" customFormat="1" ht="189" spans="1:19">
      <c r="A212" s="121">
        <v>27</v>
      </c>
      <c r="B212" s="121">
        <v>247</v>
      </c>
      <c r="C212" s="122">
        <v>2020</v>
      </c>
      <c r="D212" s="118" t="s">
        <v>300</v>
      </c>
      <c r="E212" s="118" t="s">
        <v>1251</v>
      </c>
      <c r="F212" s="120" t="s">
        <v>756</v>
      </c>
      <c r="G212" s="118" t="s">
        <v>1230</v>
      </c>
      <c r="H212" s="118" t="s">
        <v>758</v>
      </c>
      <c r="I212" s="118">
        <v>1099.36</v>
      </c>
      <c r="J212" s="124">
        <v>1099.36</v>
      </c>
      <c r="K212" s="124">
        <v>0</v>
      </c>
      <c r="L212" s="118" t="s">
        <v>30</v>
      </c>
      <c r="M212" s="118" t="s">
        <v>759</v>
      </c>
      <c r="N212" s="118" t="s">
        <v>760</v>
      </c>
      <c r="O212" s="118" t="s">
        <v>759</v>
      </c>
      <c r="P212" s="118" t="s">
        <v>759</v>
      </c>
      <c r="Q212" s="118" t="s">
        <v>761</v>
      </c>
      <c r="R212" s="120"/>
      <c r="S212" s="126"/>
    </row>
    <row r="213" s="111" customFormat="1" ht="67.5" spans="1:19">
      <c r="A213" s="121">
        <v>28</v>
      </c>
      <c r="B213" s="121">
        <v>353</v>
      </c>
      <c r="C213" s="122">
        <v>2023</v>
      </c>
      <c r="D213" s="118" t="s">
        <v>823</v>
      </c>
      <c r="E213" s="118" t="s">
        <v>1251</v>
      </c>
      <c r="F213" s="120" t="s">
        <v>955</v>
      </c>
      <c r="G213" s="118" t="s">
        <v>427</v>
      </c>
      <c r="H213" s="118" t="s">
        <v>956</v>
      </c>
      <c r="I213" s="118">
        <v>1499.87</v>
      </c>
      <c r="J213" s="124">
        <v>1499.87</v>
      </c>
      <c r="K213" s="124">
        <v>0</v>
      </c>
      <c r="L213" s="118" t="s">
        <v>23</v>
      </c>
      <c r="M213" s="118" t="s">
        <v>957</v>
      </c>
      <c r="N213" s="118" t="s">
        <v>958</v>
      </c>
      <c r="O213" s="118" t="s">
        <v>957</v>
      </c>
      <c r="P213" s="118" t="s">
        <v>957</v>
      </c>
      <c r="Q213" s="118" t="s">
        <v>145</v>
      </c>
      <c r="R213" s="120" t="s">
        <v>38</v>
      </c>
      <c r="S213" s="126"/>
    </row>
    <row r="214" s="111" customFormat="1" ht="94.5" spans="1:19">
      <c r="A214" s="121">
        <v>29</v>
      </c>
      <c r="B214" s="121">
        <v>359</v>
      </c>
      <c r="C214" s="122">
        <v>2023</v>
      </c>
      <c r="D214" s="118" t="s">
        <v>823</v>
      </c>
      <c r="E214" s="118" t="s">
        <v>1251</v>
      </c>
      <c r="F214" s="120" t="s">
        <v>973</v>
      </c>
      <c r="G214" s="118" t="s">
        <v>974</v>
      </c>
      <c r="H214" s="118" t="s">
        <v>975</v>
      </c>
      <c r="I214" s="118">
        <v>1526.381086</v>
      </c>
      <c r="J214" s="124">
        <v>1526.381086</v>
      </c>
      <c r="K214" s="124">
        <v>0</v>
      </c>
      <c r="L214" s="118" t="s">
        <v>23</v>
      </c>
      <c r="M214" s="118" t="s">
        <v>976</v>
      </c>
      <c r="N214" s="118" t="s">
        <v>977</v>
      </c>
      <c r="O214" s="118" t="s">
        <v>976</v>
      </c>
      <c r="P214" s="118" t="s">
        <v>976</v>
      </c>
      <c r="Q214" s="118" t="s">
        <v>978</v>
      </c>
      <c r="R214" s="120" t="s">
        <v>38</v>
      </c>
      <c r="S214" s="126"/>
    </row>
    <row r="215" s="111" customFormat="1" ht="40.5" spans="1:19">
      <c r="A215" s="121">
        <v>30</v>
      </c>
      <c r="B215" s="212">
        <v>485</v>
      </c>
      <c r="C215" s="213">
        <v>2013</v>
      </c>
      <c r="D215" s="214" t="s">
        <v>19</v>
      </c>
      <c r="E215" s="118" t="s">
        <v>1251</v>
      </c>
      <c r="F215" s="177" t="s">
        <v>1078</v>
      </c>
      <c r="G215" s="120" t="s">
        <v>1061</v>
      </c>
      <c r="H215" s="120" t="s">
        <v>1265</v>
      </c>
      <c r="I215" s="118">
        <v>50</v>
      </c>
      <c r="J215" s="215">
        <v>50</v>
      </c>
      <c r="K215" s="215">
        <v>0</v>
      </c>
      <c r="L215" s="120" t="s">
        <v>23</v>
      </c>
      <c r="M215" s="118" t="s">
        <v>37</v>
      </c>
      <c r="N215" s="118" t="s">
        <v>37</v>
      </c>
      <c r="O215" s="118" t="s">
        <v>37</v>
      </c>
      <c r="P215" s="118" t="s">
        <v>37</v>
      </c>
      <c r="Q215" s="118" t="s">
        <v>145</v>
      </c>
      <c r="R215" s="120" t="s">
        <v>26</v>
      </c>
      <c r="S215" s="126" t="s">
        <v>37</v>
      </c>
    </row>
    <row r="216" s="111" customFormat="1" ht="40.5" spans="1:19">
      <c r="A216" s="121">
        <v>31</v>
      </c>
      <c r="B216" s="212">
        <v>492</v>
      </c>
      <c r="C216" s="213">
        <v>2013</v>
      </c>
      <c r="D216" s="214" t="s">
        <v>19</v>
      </c>
      <c r="E216" s="118" t="s">
        <v>1251</v>
      </c>
      <c r="F216" s="177" t="s">
        <v>1094</v>
      </c>
      <c r="G216" s="120" t="s">
        <v>1061</v>
      </c>
      <c r="H216" s="120" t="s">
        <v>1095</v>
      </c>
      <c r="I216" s="118">
        <v>40</v>
      </c>
      <c r="J216" s="215">
        <v>40</v>
      </c>
      <c r="K216" s="215">
        <v>0</v>
      </c>
      <c r="L216" s="120" t="s">
        <v>23</v>
      </c>
      <c r="M216" s="118" t="s">
        <v>1096</v>
      </c>
      <c r="N216" s="120" t="s">
        <v>1096</v>
      </c>
      <c r="O216" s="118" t="s">
        <v>1096</v>
      </c>
      <c r="P216" s="118" t="s">
        <v>1096</v>
      </c>
      <c r="Q216" s="118" t="s">
        <v>145</v>
      </c>
      <c r="R216" s="120" t="s">
        <v>38</v>
      </c>
      <c r="S216" s="126" t="s">
        <v>54</v>
      </c>
    </row>
    <row r="217" s="111" customFormat="1" ht="27" spans="1:19">
      <c r="A217" s="121">
        <v>32</v>
      </c>
      <c r="B217" s="212">
        <v>495</v>
      </c>
      <c r="C217" s="213">
        <v>2013</v>
      </c>
      <c r="D217" s="214" t="s">
        <v>19</v>
      </c>
      <c r="E217" s="118" t="s">
        <v>1251</v>
      </c>
      <c r="F217" s="177" t="s">
        <v>1102</v>
      </c>
      <c r="G217" s="120" t="s">
        <v>1061</v>
      </c>
      <c r="H217" s="120" t="s">
        <v>1103</v>
      </c>
      <c r="I217" s="118">
        <v>40</v>
      </c>
      <c r="J217" s="215">
        <v>40</v>
      </c>
      <c r="K217" s="215">
        <v>0</v>
      </c>
      <c r="L217" s="120" t="s">
        <v>47</v>
      </c>
      <c r="M217" s="118" t="s">
        <v>1104</v>
      </c>
      <c r="N217" s="118" t="s">
        <v>1104</v>
      </c>
      <c r="O217" s="118" t="s">
        <v>1104</v>
      </c>
      <c r="P217" s="118" t="s">
        <v>1104</v>
      </c>
      <c r="Q217" s="118"/>
      <c r="R217" s="120" t="s">
        <v>33</v>
      </c>
      <c r="S217" s="126"/>
    </row>
    <row r="218" s="111" customFormat="1" ht="40.5" spans="1:19">
      <c r="A218" s="121">
        <v>33</v>
      </c>
      <c r="B218" s="212">
        <v>499</v>
      </c>
      <c r="C218" s="213">
        <v>2013</v>
      </c>
      <c r="D218" s="214" t="s">
        <v>19</v>
      </c>
      <c r="E218" s="118" t="s">
        <v>1251</v>
      </c>
      <c r="F218" s="177" t="s">
        <v>1112</v>
      </c>
      <c r="G218" s="120" t="s">
        <v>1061</v>
      </c>
      <c r="H218" s="120" t="s">
        <v>1113</v>
      </c>
      <c r="I218" s="118">
        <v>45</v>
      </c>
      <c r="J218" s="215">
        <v>45</v>
      </c>
      <c r="K218" s="215">
        <v>0</v>
      </c>
      <c r="L218" s="120" t="s">
        <v>23</v>
      </c>
      <c r="M218" s="118" t="s">
        <v>37</v>
      </c>
      <c r="N218" s="118" t="s">
        <v>37</v>
      </c>
      <c r="O218" s="118" t="s">
        <v>37</v>
      </c>
      <c r="P218" s="118" t="s">
        <v>37</v>
      </c>
      <c r="Q218" s="118" t="s">
        <v>145</v>
      </c>
      <c r="R218" s="120" t="s">
        <v>127</v>
      </c>
      <c r="S218" s="126" t="s">
        <v>37</v>
      </c>
    </row>
    <row r="219" s="111" customFormat="1" ht="27" spans="1:19">
      <c r="A219" s="121">
        <v>34</v>
      </c>
      <c r="B219" s="212">
        <v>503</v>
      </c>
      <c r="C219" s="213">
        <v>2014</v>
      </c>
      <c r="D219" s="214" t="s">
        <v>19</v>
      </c>
      <c r="E219" s="118" t="s">
        <v>1251</v>
      </c>
      <c r="F219" s="177" t="s">
        <v>1125</v>
      </c>
      <c r="G219" s="120" t="s">
        <v>1061</v>
      </c>
      <c r="H219" s="120" t="s">
        <v>1126</v>
      </c>
      <c r="I219" s="118">
        <v>50</v>
      </c>
      <c r="J219" s="215">
        <v>50</v>
      </c>
      <c r="K219" s="215">
        <v>0</v>
      </c>
      <c r="L219" s="120" t="s">
        <v>47</v>
      </c>
      <c r="M219" s="118" t="s">
        <v>1104</v>
      </c>
      <c r="N219" s="118" t="s">
        <v>1104</v>
      </c>
      <c r="O219" s="118" t="s">
        <v>1104</v>
      </c>
      <c r="P219" s="118" t="s">
        <v>1104</v>
      </c>
      <c r="Q219" s="118"/>
      <c r="R219" s="120" t="s">
        <v>33</v>
      </c>
      <c r="S219" s="126"/>
    </row>
    <row r="220" s="111" customFormat="1" ht="40.5" spans="1:19">
      <c r="A220" s="121">
        <v>35</v>
      </c>
      <c r="B220" s="212">
        <v>504</v>
      </c>
      <c r="C220" s="213">
        <v>2014</v>
      </c>
      <c r="D220" s="214" t="s">
        <v>19</v>
      </c>
      <c r="E220" s="118" t="s">
        <v>1251</v>
      </c>
      <c r="F220" s="177" t="s">
        <v>1127</v>
      </c>
      <c r="G220" s="120" t="s">
        <v>1061</v>
      </c>
      <c r="H220" s="120" t="s">
        <v>1128</v>
      </c>
      <c r="I220" s="118">
        <v>50</v>
      </c>
      <c r="J220" s="215">
        <v>50</v>
      </c>
      <c r="K220" s="215">
        <v>0</v>
      </c>
      <c r="L220" s="120" t="s">
        <v>23</v>
      </c>
      <c r="M220" s="118" t="s">
        <v>1129</v>
      </c>
      <c r="N220" s="120" t="s">
        <v>1129</v>
      </c>
      <c r="O220" s="118" t="s">
        <v>1129</v>
      </c>
      <c r="P220" s="118" t="s">
        <v>1129</v>
      </c>
      <c r="Q220" s="118" t="s">
        <v>145</v>
      </c>
      <c r="R220" s="120" t="s">
        <v>127</v>
      </c>
      <c r="S220" s="126" t="s">
        <v>54</v>
      </c>
    </row>
    <row r="221" s="111" customFormat="1" ht="40.5" spans="1:19">
      <c r="A221" s="121">
        <v>36</v>
      </c>
      <c r="B221" s="212">
        <v>508</v>
      </c>
      <c r="C221" s="213">
        <v>2014</v>
      </c>
      <c r="D221" s="214" t="s">
        <v>19</v>
      </c>
      <c r="E221" s="118" t="s">
        <v>1251</v>
      </c>
      <c r="F221" s="177" t="s">
        <v>1136</v>
      </c>
      <c r="G221" s="120" t="s">
        <v>1137</v>
      </c>
      <c r="H221" s="120" t="s">
        <v>1138</v>
      </c>
      <c r="I221" s="118">
        <v>60</v>
      </c>
      <c r="J221" s="215">
        <v>60</v>
      </c>
      <c r="K221" s="215">
        <v>0</v>
      </c>
      <c r="L221" s="120" t="s">
        <v>23</v>
      </c>
      <c r="M221" s="118" t="s">
        <v>37</v>
      </c>
      <c r="N221" s="118" t="s">
        <v>37</v>
      </c>
      <c r="O221" s="118" t="s">
        <v>37</v>
      </c>
      <c r="P221" s="118" t="s">
        <v>37</v>
      </c>
      <c r="Q221" s="118" t="s">
        <v>145</v>
      </c>
      <c r="R221" s="120" t="s">
        <v>38</v>
      </c>
      <c r="S221" s="126" t="s">
        <v>37</v>
      </c>
    </row>
    <row r="222" s="111" customFormat="1" ht="27" spans="1:19">
      <c r="A222" s="121">
        <v>37</v>
      </c>
      <c r="B222" s="212">
        <v>515</v>
      </c>
      <c r="C222" s="213">
        <v>2014</v>
      </c>
      <c r="D222" s="214" t="s">
        <v>19</v>
      </c>
      <c r="E222" s="118" t="s">
        <v>1251</v>
      </c>
      <c r="F222" s="177" t="s">
        <v>1152</v>
      </c>
      <c r="G222" s="120" t="s">
        <v>427</v>
      </c>
      <c r="H222" s="120" t="s">
        <v>1153</v>
      </c>
      <c r="I222" s="118">
        <v>40</v>
      </c>
      <c r="J222" s="215">
        <v>40</v>
      </c>
      <c r="K222" s="215">
        <v>0</v>
      </c>
      <c r="L222" s="120" t="s">
        <v>47</v>
      </c>
      <c r="M222" s="118" t="s">
        <v>1154</v>
      </c>
      <c r="N222" s="120" t="s">
        <v>1154</v>
      </c>
      <c r="O222" s="118" t="s">
        <v>1154</v>
      </c>
      <c r="P222" s="118" t="s">
        <v>1154</v>
      </c>
      <c r="Q222" s="118"/>
      <c r="R222" s="120" t="s">
        <v>33</v>
      </c>
      <c r="S222" s="126"/>
    </row>
    <row r="223" s="111" customFormat="1" ht="27" spans="1:19">
      <c r="A223" s="121">
        <v>38</v>
      </c>
      <c r="B223" s="212">
        <v>519</v>
      </c>
      <c r="C223" s="213">
        <v>2015</v>
      </c>
      <c r="D223" s="214" t="s">
        <v>19</v>
      </c>
      <c r="E223" s="118" t="s">
        <v>1251</v>
      </c>
      <c r="F223" s="177" t="s">
        <v>1165</v>
      </c>
      <c r="G223" s="120" t="s">
        <v>1166</v>
      </c>
      <c r="H223" s="120" t="s">
        <v>1167</v>
      </c>
      <c r="I223" s="118">
        <v>80</v>
      </c>
      <c r="J223" s="215">
        <v>80</v>
      </c>
      <c r="K223" s="215">
        <v>0</v>
      </c>
      <c r="L223" s="120" t="s">
        <v>47</v>
      </c>
      <c r="M223" s="118" t="s">
        <v>1168</v>
      </c>
      <c r="N223" s="118" t="s">
        <v>1168</v>
      </c>
      <c r="O223" s="118" t="s">
        <v>1168</v>
      </c>
      <c r="P223" s="118" t="s">
        <v>1168</v>
      </c>
      <c r="Q223" s="118"/>
      <c r="R223" s="120" t="s">
        <v>33</v>
      </c>
      <c r="S223" s="126"/>
    </row>
    <row r="224" s="131" customFormat="1" ht="30" customHeight="1" spans="1:19">
      <c r="A224" s="138"/>
      <c r="B224" s="145" t="s">
        <v>1266</v>
      </c>
      <c r="C224" s="142"/>
      <c r="D224" s="142"/>
      <c r="E224" s="142"/>
      <c r="F224" s="146"/>
      <c r="G224" s="142"/>
      <c r="H224" s="142"/>
      <c r="I224" s="142"/>
      <c r="J224" s="142"/>
      <c r="K224" s="142"/>
      <c r="L224" s="142"/>
      <c r="M224" s="142"/>
      <c r="N224" s="142"/>
      <c r="O224" s="142"/>
      <c r="P224" s="142"/>
      <c r="Q224" s="142"/>
      <c r="R224" s="142"/>
      <c r="S224" s="143"/>
    </row>
    <row r="225" s="111" customFormat="1" ht="40.5" spans="1:19">
      <c r="A225" s="121">
        <v>1</v>
      </c>
      <c r="B225" s="121">
        <v>5</v>
      </c>
      <c r="C225" s="122">
        <v>2013</v>
      </c>
      <c r="D225" s="118" t="s">
        <v>19</v>
      </c>
      <c r="E225" s="118" t="s">
        <v>739</v>
      </c>
      <c r="F225" s="120" t="s">
        <v>44</v>
      </c>
      <c r="G225" s="118" t="s">
        <v>45</v>
      </c>
      <c r="H225" s="118" t="s">
        <v>46</v>
      </c>
      <c r="I225" s="118">
        <v>67</v>
      </c>
      <c r="J225" s="124">
        <v>67</v>
      </c>
      <c r="K225" s="124">
        <v>0</v>
      </c>
      <c r="L225" s="118" t="s">
        <v>47</v>
      </c>
      <c r="M225" s="118" t="s">
        <v>48</v>
      </c>
      <c r="N225" s="118" t="s">
        <v>48</v>
      </c>
      <c r="O225" s="118" t="s">
        <v>48</v>
      </c>
      <c r="P225" s="118" t="s">
        <v>48</v>
      </c>
      <c r="Q225" s="118"/>
      <c r="R225" s="120" t="s">
        <v>33</v>
      </c>
      <c r="S225" s="126"/>
    </row>
    <row r="226" s="111" customFormat="1" ht="40.5" spans="1:19">
      <c r="A226" s="121">
        <v>2</v>
      </c>
      <c r="B226" s="121">
        <v>6</v>
      </c>
      <c r="C226" s="122">
        <v>2013</v>
      </c>
      <c r="D226" s="118" t="s">
        <v>19</v>
      </c>
      <c r="E226" s="118" t="s">
        <v>739</v>
      </c>
      <c r="F226" s="120" t="s">
        <v>49</v>
      </c>
      <c r="G226" s="118" t="s">
        <v>50</v>
      </c>
      <c r="H226" s="118" t="s">
        <v>51</v>
      </c>
      <c r="I226" s="118">
        <v>14</v>
      </c>
      <c r="J226" s="124">
        <v>14</v>
      </c>
      <c r="K226" s="124">
        <v>0</v>
      </c>
      <c r="L226" s="118" t="s">
        <v>23</v>
      </c>
      <c r="M226" s="118" t="s">
        <v>52</v>
      </c>
      <c r="N226" s="118" t="s">
        <v>52</v>
      </c>
      <c r="O226" s="118" t="s">
        <v>52</v>
      </c>
      <c r="P226" s="118" t="s">
        <v>52</v>
      </c>
      <c r="Q226" s="118" t="s">
        <v>53</v>
      </c>
      <c r="R226" s="120" t="s">
        <v>38</v>
      </c>
      <c r="S226" s="157" t="s">
        <v>54</v>
      </c>
    </row>
    <row r="227" s="111" customFormat="1" ht="81" spans="1:19">
      <c r="A227" s="121">
        <v>3</v>
      </c>
      <c r="B227" s="121">
        <v>9</v>
      </c>
      <c r="C227" s="122">
        <v>2013</v>
      </c>
      <c r="D227" s="118" t="s">
        <v>19</v>
      </c>
      <c r="E227" s="118" t="s">
        <v>739</v>
      </c>
      <c r="F227" s="120" t="s">
        <v>63</v>
      </c>
      <c r="G227" s="118" t="s">
        <v>64</v>
      </c>
      <c r="H227" s="118" t="s">
        <v>65</v>
      </c>
      <c r="I227" s="118">
        <v>50</v>
      </c>
      <c r="J227" s="124">
        <v>50</v>
      </c>
      <c r="K227" s="124">
        <v>0</v>
      </c>
      <c r="L227" s="118" t="s">
        <v>23</v>
      </c>
      <c r="M227" s="118" t="s">
        <v>66</v>
      </c>
      <c r="N227" s="118" t="s">
        <v>67</v>
      </c>
      <c r="O227" s="118" t="s">
        <v>66</v>
      </c>
      <c r="P227" s="118" t="s">
        <v>66</v>
      </c>
      <c r="Q227" s="118" t="s">
        <v>53</v>
      </c>
      <c r="R227" s="120" t="s">
        <v>26</v>
      </c>
      <c r="S227" s="126"/>
    </row>
    <row r="228" s="111" customFormat="1" ht="67.5" spans="1:19">
      <c r="A228" s="121">
        <v>4</v>
      </c>
      <c r="B228" s="121">
        <v>10</v>
      </c>
      <c r="C228" s="122">
        <v>2013</v>
      </c>
      <c r="D228" s="118" t="s">
        <v>19</v>
      </c>
      <c r="E228" s="118" t="s">
        <v>739</v>
      </c>
      <c r="F228" s="120" t="s">
        <v>68</v>
      </c>
      <c r="G228" s="118" t="s">
        <v>69</v>
      </c>
      <c r="H228" s="118" t="s">
        <v>70</v>
      </c>
      <c r="I228" s="118">
        <v>76</v>
      </c>
      <c r="J228" s="124">
        <v>76</v>
      </c>
      <c r="K228" s="124">
        <v>0</v>
      </c>
      <c r="L228" s="118" t="s">
        <v>47</v>
      </c>
      <c r="M228" s="118" t="s">
        <v>71</v>
      </c>
      <c r="N228" s="118" t="s">
        <v>71</v>
      </c>
      <c r="O228" s="118" t="s">
        <v>71</v>
      </c>
      <c r="P228" s="118" t="s">
        <v>71</v>
      </c>
      <c r="Q228" s="118"/>
      <c r="R228" s="120" t="s">
        <v>33</v>
      </c>
      <c r="S228" s="126"/>
    </row>
    <row r="229" s="111" customFormat="1" ht="27" spans="1:19">
      <c r="A229" s="121">
        <v>5</v>
      </c>
      <c r="B229" s="121">
        <v>11</v>
      </c>
      <c r="C229" s="122">
        <v>2013</v>
      </c>
      <c r="D229" s="118" t="s">
        <v>19</v>
      </c>
      <c r="E229" s="118" t="s">
        <v>739</v>
      </c>
      <c r="F229" s="120" t="s">
        <v>72</v>
      </c>
      <c r="G229" s="118" t="s">
        <v>73</v>
      </c>
      <c r="H229" s="118" t="s">
        <v>74</v>
      </c>
      <c r="I229" s="118">
        <v>18</v>
      </c>
      <c r="J229" s="124">
        <v>18</v>
      </c>
      <c r="K229" s="124">
        <v>0</v>
      </c>
      <c r="L229" s="118" t="s">
        <v>47</v>
      </c>
      <c r="M229" s="118" t="s">
        <v>75</v>
      </c>
      <c r="N229" s="118" t="s">
        <v>75</v>
      </c>
      <c r="O229" s="118" t="s">
        <v>75</v>
      </c>
      <c r="P229" s="118" t="s">
        <v>75</v>
      </c>
      <c r="Q229" s="118"/>
      <c r="R229" s="120" t="s">
        <v>33</v>
      </c>
      <c r="S229" s="126"/>
    </row>
    <row r="230" s="111" customFormat="1" ht="40.5" spans="1:19">
      <c r="A230" s="121">
        <v>6</v>
      </c>
      <c r="B230" s="121">
        <v>14</v>
      </c>
      <c r="C230" s="122">
        <v>2013</v>
      </c>
      <c r="D230" s="118" t="s">
        <v>19</v>
      </c>
      <c r="E230" s="118" t="s">
        <v>739</v>
      </c>
      <c r="F230" s="120" t="s">
        <v>84</v>
      </c>
      <c r="G230" s="118" t="s">
        <v>50</v>
      </c>
      <c r="H230" s="118" t="s">
        <v>85</v>
      </c>
      <c r="I230" s="118">
        <v>51</v>
      </c>
      <c r="J230" s="124">
        <v>51</v>
      </c>
      <c r="K230" s="124">
        <v>0</v>
      </c>
      <c r="L230" s="118" t="s">
        <v>30</v>
      </c>
      <c r="M230" s="118" t="s">
        <v>86</v>
      </c>
      <c r="N230" s="118" t="s">
        <v>86</v>
      </c>
      <c r="O230" s="118" t="s">
        <v>86</v>
      </c>
      <c r="P230" s="118" t="s">
        <v>86</v>
      </c>
      <c r="Q230" s="118" t="s">
        <v>53</v>
      </c>
      <c r="R230" s="120" t="s">
        <v>33</v>
      </c>
      <c r="S230" s="126"/>
    </row>
    <row r="231" s="111" customFormat="1" ht="27" spans="1:19">
      <c r="A231" s="121">
        <v>7</v>
      </c>
      <c r="B231" s="121">
        <v>20</v>
      </c>
      <c r="C231" s="122">
        <v>2013</v>
      </c>
      <c r="D231" s="118" t="s">
        <v>19</v>
      </c>
      <c r="E231" s="118" t="s">
        <v>739</v>
      </c>
      <c r="F231" s="120" t="s">
        <v>107</v>
      </c>
      <c r="G231" s="118" t="s">
        <v>108</v>
      </c>
      <c r="H231" s="118" t="s">
        <v>109</v>
      </c>
      <c r="I231" s="118">
        <v>40</v>
      </c>
      <c r="J231" s="124">
        <v>40</v>
      </c>
      <c r="K231" s="124">
        <v>0</v>
      </c>
      <c r="L231" s="118" t="s">
        <v>47</v>
      </c>
      <c r="M231" s="118" t="s">
        <v>110</v>
      </c>
      <c r="N231" s="118" t="s">
        <v>110</v>
      </c>
      <c r="O231" s="118" t="s">
        <v>110</v>
      </c>
      <c r="P231" s="118" t="s">
        <v>110</v>
      </c>
      <c r="Q231" s="118"/>
      <c r="R231" s="120" t="s">
        <v>33</v>
      </c>
      <c r="S231" s="126"/>
    </row>
    <row r="232" s="111" customFormat="1" ht="81" spans="1:19">
      <c r="A232" s="121">
        <v>8</v>
      </c>
      <c r="B232" s="121">
        <v>21</v>
      </c>
      <c r="C232" s="122">
        <v>2013</v>
      </c>
      <c r="D232" s="118" t="s">
        <v>19</v>
      </c>
      <c r="E232" s="118" t="s">
        <v>739</v>
      </c>
      <c r="F232" s="120" t="s">
        <v>111</v>
      </c>
      <c r="G232" s="118" t="s">
        <v>112</v>
      </c>
      <c r="H232" s="118" t="s">
        <v>113</v>
      </c>
      <c r="I232" s="118">
        <v>80</v>
      </c>
      <c r="J232" s="124">
        <v>80</v>
      </c>
      <c r="K232" s="124">
        <v>0</v>
      </c>
      <c r="L232" s="118" t="s">
        <v>23</v>
      </c>
      <c r="M232" s="118" t="s">
        <v>114</v>
      </c>
      <c r="N232" s="118" t="s">
        <v>114</v>
      </c>
      <c r="O232" s="118" t="s">
        <v>114</v>
      </c>
      <c r="P232" s="118" t="s">
        <v>114</v>
      </c>
      <c r="Q232" s="118" t="s">
        <v>53</v>
      </c>
      <c r="R232" s="120" t="s">
        <v>38</v>
      </c>
      <c r="S232" s="157" t="s">
        <v>54</v>
      </c>
    </row>
    <row r="233" s="111" customFormat="1" ht="40.5" spans="1:19">
      <c r="A233" s="121">
        <v>9</v>
      </c>
      <c r="B233" s="121">
        <v>22</v>
      </c>
      <c r="C233" s="122">
        <v>2013</v>
      </c>
      <c r="D233" s="118" t="s">
        <v>19</v>
      </c>
      <c r="E233" s="118" t="s">
        <v>739</v>
      </c>
      <c r="F233" s="120" t="s">
        <v>115</v>
      </c>
      <c r="G233" s="118" t="s">
        <v>112</v>
      </c>
      <c r="H233" s="118" t="s">
        <v>1267</v>
      </c>
      <c r="I233" s="118">
        <v>79</v>
      </c>
      <c r="J233" s="124">
        <v>79</v>
      </c>
      <c r="K233" s="124">
        <v>0</v>
      </c>
      <c r="L233" s="118" t="s">
        <v>23</v>
      </c>
      <c r="M233" s="118" t="s">
        <v>117</v>
      </c>
      <c r="N233" s="118" t="s">
        <v>117</v>
      </c>
      <c r="O233" s="118" t="s">
        <v>117</v>
      </c>
      <c r="P233" s="118" t="s">
        <v>117</v>
      </c>
      <c r="Q233" s="118" t="s">
        <v>53</v>
      </c>
      <c r="R233" s="120" t="s">
        <v>38</v>
      </c>
      <c r="S233" s="157" t="s">
        <v>54</v>
      </c>
    </row>
    <row r="234" s="111" customFormat="1" ht="40.5" spans="1:19">
      <c r="A234" s="121">
        <v>10</v>
      </c>
      <c r="B234" s="121">
        <v>28</v>
      </c>
      <c r="C234" s="122">
        <v>2013</v>
      </c>
      <c r="D234" s="118" t="s">
        <v>19</v>
      </c>
      <c r="E234" s="118" t="s">
        <v>739</v>
      </c>
      <c r="F234" s="120" t="s">
        <v>138</v>
      </c>
      <c r="G234" s="118" t="s">
        <v>139</v>
      </c>
      <c r="H234" s="118" t="s">
        <v>140</v>
      </c>
      <c r="I234" s="118">
        <v>10</v>
      </c>
      <c r="J234" s="124">
        <v>10</v>
      </c>
      <c r="K234" s="124">
        <v>0</v>
      </c>
      <c r="L234" s="118" t="s">
        <v>30</v>
      </c>
      <c r="M234" s="118" t="s">
        <v>66</v>
      </c>
      <c r="N234" s="118" t="s">
        <v>66</v>
      </c>
      <c r="O234" s="118" t="s">
        <v>66</v>
      </c>
      <c r="P234" s="118" t="s">
        <v>66</v>
      </c>
      <c r="Q234" s="118" t="s">
        <v>53</v>
      </c>
      <c r="R234" s="120" t="s">
        <v>33</v>
      </c>
      <c r="S234" s="126"/>
    </row>
    <row r="235" s="111" customFormat="1" ht="40.5" spans="1:19">
      <c r="A235" s="121">
        <v>11</v>
      </c>
      <c r="B235" s="121">
        <v>40</v>
      </c>
      <c r="C235" s="122">
        <v>2014</v>
      </c>
      <c r="D235" s="118" t="s">
        <v>19</v>
      </c>
      <c r="E235" s="118" t="s">
        <v>739</v>
      </c>
      <c r="F235" s="120" t="s">
        <v>174</v>
      </c>
      <c r="G235" s="118" t="s">
        <v>175</v>
      </c>
      <c r="H235" s="118" t="s">
        <v>176</v>
      </c>
      <c r="I235" s="118">
        <v>80</v>
      </c>
      <c r="J235" s="124">
        <v>80</v>
      </c>
      <c r="K235" s="124">
        <v>0</v>
      </c>
      <c r="L235" s="118" t="s">
        <v>23</v>
      </c>
      <c r="M235" s="118" t="s">
        <v>177</v>
      </c>
      <c r="N235" s="118" t="s">
        <v>37</v>
      </c>
      <c r="O235" s="118" t="s">
        <v>177</v>
      </c>
      <c r="P235" s="118" t="s">
        <v>177</v>
      </c>
      <c r="Q235" s="118" t="s">
        <v>53</v>
      </c>
      <c r="R235" s="120" t="s">
        <v>38</v>
      </c>
      <c r="S235" s="126"/>
    </row>
    <row r="236" s="111" customFormat="1" ht="54" spans="1:19">
      <c r="A236" s="121">
        <v>12</v>
      </c>
      <c r="B236" s="121">
        <v>41</v>
      </c>
      <c r="C236" s="122">
        <v>2014</v>
      </c>
      <c r="D236" s="118" t="s">
        <v>19</v>
      </c>
      <c r="E236" s="118" t="s">
        <v>739</v>
      </c>
      <c r="F236" s="120" t="s">
        <v>178</v>
      </c>
      <c r="G236" s="118" t="s">
        <v>179</v>
      </c>
      <c r="H236" s="118" t="s">
        <v>180</v>
      </c>
      <c r="I236" s="118">
        <v>70</v>
      </c>
      <c r="J236" s="124">
        <v>70</v>
      </c>
      <c r="K236" s="124">
        <v>0</v>
      </c>
      <c r="L236" s="118" t="s">
        <v>47</v>
      </c>
      <c r="M236" s="118" t="s">
        <v>181</v>
      </c>
      <c r="N236" s="118" t="s">
        <v>181</v>
      </c>
      <c r="O236" s="118" t="s">
        <v>181</v>
      </c>
      <c r="P236" s="118" t="s">
        <v>181</v>
      </c>
      <c r="Q236" s="118" t="s">
        <v>179</v>
      </c>
      <c r="R236" s="120"/>
      <c r="S236" s="126"/>
    </row>
    <row r="237" s="111" customFormat="1" ht="40.5" spans="1:19">
      <c r="A237" s="121">
        <v>13</v>
      </c>
      <c r="B237" s="121">
        <v>43</v>
      </c>
      <c r="C237" s="122">
        <v>2014</v>
      </c>
      <c r="D237" s="118" t="s">
        <v>19</v>
      </c>
      <c r="E237" s="118" t="s">
        <v>739</v>
      </c>
      <c r="F237" s="120" t="s">
        <v>187</v>
      </c>
      <c r="G237" s="118" t="s">
        <v>50</v>
      </c>
      <c r="H237" s="118" t="s">
        <v>188</v>
      </c>
      <c r="I237" s="118">
        <v>45</v>
      </c>
      <c r="J237" s="124">
        <v>45</v>
      </c>
      <c r="K237" s="124">
        <v>0</v>
      </c>
      <c r="L237" s="118" t="s">
        <v>23</v>
      </c>
      <c r="M237" s="118" t="s">
        <v>189</v>
      </c>
      <c r="N237" s="118" t="s">
        <v>189</v>
      </c>
      <c r="O237" s="118" t="s">
        <v>189</v>
      </c>
      <c r="P237" s="118" t="s">
        <v>189</v>
      </c>
      <c r="Q237" s="118" t="s">
        <v>53</v>
      </c>
      <c r="R237" s="120" t="s">
        <v>38</v>
      </c>
      <c r="S237" s="157" t="s">
        <v>54</v>
      </c>
    </row>
    <row r="238" s="111" customFormat="1" ht="27" spans="1:19">
      <c r="A238" s="121">
        <v>14</v>
      </c>
      <c r="B238" s="121">
        <v>45</v>
      </c>
      <c r="C238" s="122">
        <v>2014</v>
      </c>
      <c r="D238" s="118" t="s">
        <v>19</v>
      </c>
      <c r="E238" s="118" t="s">
        <v>739</v>
      </c>
      <c r="F238" s="120" t="s">
        <v>194</v>
      </c>
      <c r="G238" s="118" t="s">
        <v>69</v>
      </c>
      <c r="H238" s="118" t="s">
        <v>195</v>
      </c>
      <c r="I238" s="118">
        <v>30</v>
      </c>
      <c r="J238" s="124">
        <v>30</v>
      </c>
      <c r="K238" s="124">
        <v>0</v>
      </c>
      <c r="L238" s="118" t="s">
        <v>47</v>
      </c>
      <c r="M238" s="118" t="s">
        <v>196</v>
      </c>
      <c r="N238" s="118" t="s">
        <v>196</v>
      </c>
      <c r="O238" s="118" t="s">
        <v>196</v>
      </c>
      <c r="P238" s="118" t="s">
        <v>196</v>
      </c>
      <c r="Q238" s="118" t="s">
        <v>1268</v>
      </c>
      <c r="R238" s="120" t="s">
        <v>33</v>
      </c>
      <c r="S238" s="126"/>
    </row>
    <row r="239" s="111" customFormat="1" ht="40.5" spans="1:19">
      <c r="A239" s="121">
        <v>15</v>
      </c>
      <c r="B239" s="121">
        <v>46</v>
      </c>
      <c r="C239" s="122">
        <v>2014</v>
      </c>
      <c r="D239" s="118" t="s">
        <v>19</v>
      </c>
      <c r="E239" s="118" t="s">
        <v>739</v>
      </c>
      <c r="F239" s="120" t="s">
        <v>197</v>
      </c>
      <c r="G239" s="118" t="s">
        <v>198</v>
      </c>
      <c r="H239" s="118" t="s">
        <v>199</v>
      </c>
      <c r="I239" s="118">
        <v>77</v>
      </c>
      <c r="J239" s="124">
        <v>77</v>
      </c>
      <c r="K239" s="124">
        <v>0</v>
      </c>
      <c r="L239" s="118" t="s">
        <v>23</v>
      </c>
      <c r="M239" s="118" t="s">
        <v>200</v>
      </c>
      <c r="N239" s="118" t="s">
        <v>200</v>
      </c>
      <c r="O239" s="118" t="s">
        <v>200</v>
      </c>
      <c r="P239" s="118" t="s">
        <v>200</v>
      </c>
      <c r="Q239" s="118" t="s">
        <v>53</v>
      </c>
      <c r="R239" s="120" t="s">
        <v>127</v>
      </c>
      <c r="S239" s="126"/>
    </row>
    <row r="240" s="111" customFormat="1" ht="81" spans="1:19">
      <c r="A240" s="121">
        <v>16</v>
      </c>
      <c r="B240" s="121">
        <v>48</v>
      </c>
      <c r="C240" s="122">
        <v>2014</v>
      </c>
      <c r="D240" s="118" t="s">
        <v>19</v>
      </c>
      <c r="E240" s="118" t="s">
        <v>739</v>
      </c>
      <c r="F240" s="120" t="s">
        <v>206</v>
      </c>
      <c r="G240" s="118" t="s">
        <v>207</v>
      </c>
      <c r="H240" s="118" t="s">
        <v>1269</v>
      </c>
      <c r="I240" s="118">
        <v>200</v>
      </c>
      <c r="J240" s="124">
        <v>200</v>
      </c>
      <c r="K240" s="124">
        <v>0</v>
      </c>
      <c r="L240" s="118" t="s">
        <v>47</v>
      </c>
      <c r="M240" s="118" t="s">
        <v>209</v>
      </c>
      <c r="N240" s="118" t="s">
        <v>209</v>
      </c>
      <c r="O240" s="118" t="s">
        <v>209</v>
      </c>
      <c r="P240" s="118" t="s">
        <v>209</v>
      </c>
      <c r="Q240" s="118" t="s">
        <v>1237</v>
      </c>
      <c r="R240" s="120" t="s">
        <v>33</v>
      </c>
      <c r="S240" s="126"/>
    </row>
    <row r="241" s="111" customFormat="1" ht="40.5" spans="1:20">
      <c r="A241" s="121">
        <v>17</v>
      </c>
      <c r="B241" s="121">
        <v>50</v>
      </c>
      <c r="C241" s="122">
        <v>2014</v>
      </c>
      <c r="D241" s="118" t="s">
        <v>19</v>
      </c>
      <c r="E241" s="118" t="s">
        <v>739</v>
      </c>
      <c r="F241" s="120" t="s">
        <v>215</v>
      </c>
      <c r="G241" s="118" t="s">
        <v>108</v>
      </c>
      <c r="H241" s="118" t="s">
        <v>216</v>
      </c>
      <c r="I241" s="118">
        <v>25</v>
      </c>
      <c r="J241" s="124">
        <v>25</v>
      </c>
      <c r="K241" s="124">
        <v>0</v>
      </c>
      <c r="L241" s="118" t="s">
        <v>30</v>
      </c>
      <c r="M241" s="118" t="s">
        <v>217</v>
      </c>
      <c r="N241" s="118" t="s">
        <v>217</v>
      </c>
      <c r="O241" s="118" t="s">
        <v>217</v>
      </c>
      <c r="P241" s="118" t="s">
        <v>217</v>
      </c>
      <c r="Q241" s="118" t="s">
        <v>53</v>
      </c>
      <c r="R241" s="120" t="s">
        <v>33</v>
      </c>
      <c r="S241" s="126"/>
    </row>
    <row r="242" s="111" customFormat="1" ht="54" spans="1:20">
      <c r="A242" s="121">
        <v>18</v>
      </c>
      <c r="B242" s="121">
        <v>66</v>
      </c>
      <c r="C242" s="122">
        <v>2015</v>
      </c>
      <c r="D242" s="118" t="s">
        <v>19</v>
      </c>
      <c r="E242" s="118" t="s">
        <v>739</v>
      </c>
      <c r="F242" s="120" t="s">
        <v>238</v>
      </c>
      <c r="G242" s="118" t="s">
        <v>239</v>
      </c>
      <c r="H242" s="118" t="s">
        <v>240</v>
      </c>
      <c r="I242" s="118">
        <v>226</v>
      </c>
      <c r="J242" s="124">
        <v>226</v>
      </c>
      <c r="K242" s="124">
        <v>0</v>
      </c>
      <c r="L242" s="118" t="s">
        <v>47</v>
      </c>
      <c r="M242" s="118" t="s">
        <v>241</v>
      </c>
      <c r="N242" s="118" t="s">
        <v>241</v>
      </c>
      <c r="O242" s="118" t="s">
        <v>241</v>
      </c>
      <c r="P242" s="118" t="s">
        <v>241</v>
      </c>
      <c r="Q242" s="118" t="s">
        <v>242</v>
      </c>
      <c r="R242" s="120"/>
      <c r="S242" s="126"/>
      <c r="T242" s="115"/>
    </row>
    <row r="243" s="111" customFormat="1" ht="40.5" spans="1:20">
      <c r="A243" s="121">
        <v>19</v>
      </c>
      <c r="B243" s="121">
        <v>69</v>
      </c>
      <c r="C243" s="122">
        <v>2015</v>
      </c>
      <c r="D243" s="118" t="s">
        <v>19</v>
      </c>
      <c r="E243" s="118" t="s">
        <v>739</v>
      </c>
      <c r="F243" s="120" t="s">
        <v>247</v>
      </c>
      <c r="G243" s="118" t="s">
        <v>139</v>
      </c>
      <c r="H243" s="118" t="s">
        <v>248</v>
      </c>
      <c r="I243" s="118">
        <v>80</v>
      </c>
      <c r="J243" s="124">
        <v>80</v>
      </c>
      <c r="K243" s="124">
        <v>0</v>
      </c>
      <c r="L243" s="118" t="s">
        <v>23</v>
      </c>
      <c r="M243" s="118" t="s">
        <v>66</v>
      </c>
      <c r="N243" s="118" t="s">
        <v>249</v>
      </c>
      <c r="O243" s="118" t="s">
        <v>66</v>
      </c>
      <c r="P243" s="118" t="s">
        <v>66</v>
      </c>
      <c r="Q243" s="118" t="s">
        <v>53</v>
      </c>
      <c r="R243" s="120" t="s">
        <v>38</v>
      </c>
      <c r="S243" s="126"/>
    </row>
    <row r="244" s="111" customFormat="1" ht="27" spans="1:20">
      <c r="A244" s="121">
        <v>20</v>
      </c>
      <c r="B244" s="121">
        <v>72</v>
      </c>
      <c r="C244" s="122">
        <v>2015</v>
      </c>
      <c r="D244" s="118" t="s">
        <v>19</v>
      </c>
      <c r="E244" s="118" t="s">
        <v>739</v>
      </c>
      <c r="F244" s="120" t="s">
        <v>252</v>
      </c>
      <c r="G244" s="118" t="s">
        <v>253</v>
      </c>
      <c r="H244" s="118" t="s">
        <v>254</v>
      </c>
      <c r="I244" s="118">
        <v>25</v>
      </c>
      <c r="J244" s="124">
        <v>25</v>
      </c>
      <c r="K244" s="124">
        <v>0</v>
      </c>
      <c r="L244" s="118" t="s">
        <v>47</v>
      </c>
      <c r="M244" s="118" t="s">
        <v>255</v>
      </c>
      <c r="N244" s="118" t="s">
        <v>255</v>
      </c>
      <c r="O244" s="118" t="s">
        <v>255</v>
      </c>
      <c r="P244" s="118" t="s">
        <v>255</v>
      </c>
      <c r="Q244" s="118" t="s">
        <v>1270</v>
      </c>
      <c r="R244" s="120" t="s">
        <v>33</v>
      </c>
      <c r="S244" s="126"/>
    </row>
    <row r="245" s="111" customFormat="1" ht="40.5" spans="1:20">
      <c r="A245" s="121">
        <v>21</v>
      </c>
      <c r="B245" s="121">
        <v>75</v>
      </c>
      <c r="C245" s="122">
        <v>2015</v>
      </c>
      <c r="D245" s="118" t="s">
        <v>19</v>
      </c>
      <c r="E245" s="118" t="s">
        <v>739</v>
      </c>
      <c r="F245" s="120" t="s">
        <v>263</v>
      </c>
      <c r="G245" s="118" t="s">
        <v>198</v>
      </c>
      <c r="H245" s="118" t="s">
        <v>264</v>
      </c>
      <c r="I245" s="118">
        <v>65</v>
      </c>
      <c r="J245" s="124">
        <v>65</v>
      </c>
      <c r="K245" s="124">
        <v>0</v>
      </c>
      <c r="L245" s="118" t="s">
        <v>23</v>
      </c>
      <c r="M245" s="118" t="s">
        <v>200</v>
      </c>
      <c r="N245" s="118" t="s">
        <v>200</v>
      </c>
      <c r="O245" s="118" t="s">
        <v>200</v>
      </c>
      <c r="P245" s="118" t="s">
        <v>200</v>
      </c>
      <c r="Q245" s="118" t="s">
        <v>53</v>
      </c>
      <c r="R245" s="120" t="s">
        <v>102</v>
      </c>
      <c r="S245" s="126"/>
    </row>
    <row r="246" s="111" customFormat="1" ht="27" spans="1:20">
      <c r="A246" s="121">
        <v>22</v>
      </c>
      <c r="B246" s="121">
        <v>83</v>
      </c>
      <c r="C246" s="122">
        <v>2015</v>
      </c>
      <c r="D246" s="118" t="s">
        <v>19</v>
      </c>
      <c r="E246" s="118" t="s">
        <v>739</v>
      </c>
      <c r="F246" s="120" t="s">
        <v>289</v>
      </c>
      <c r="G246" s="118" t="s">
        <v>69</v>
      </c>
      <c r="H246" s="118" t="s">
        <v>290</v>
      </c>
      <c r="I246" s="118">
        <v>40</v>
      </c>
      <c r="J246" s="124">
        <v>40</v>
      </c>
      <c r="K246" s="124">
        <v>0</v>
      </c>
      <c r="L246" s="118" t="s">
        <v>47</v>
      </c>
      <c r="M246" s="118" t="s">
        <v>291</v>
      </c>
      <c r="N246" s="118" t="s">
        <v>291</v>
      </c>
      <c r="O246" s="118" t="s">
        <v>291</v>
      </c>
      <c r="P246" s="118" t="s">
        <v>291</v>
      </c>
      <c r="Q246" s="118" t="s">
        <v>1268</v>
      </c>
      <c r="R246" s="120" t="s">
        <v>33</v>
      </c>
      <c r="S246" s="126"/>
    </row>
    <row r="247" s="111" customFormat="1" ht="40.5" spans="1:20">
      <c r="A247" s="121">
        <v>23</v>
      </c>
      <c r="B247" s="121">
        <v>117</v>
      </c>
      <c r="C247" s="122">
        <v>2016</v>
      </c>
      <c r="D247" s="118" t="s">
        <v>300</v>
      </c>
      <c r="E247" s="118" t="s">
        <v>739</v>
      </c>
      <c r="F247" s="120" t="s">
        <v>383</v>
      </c>
      <c r="G247" s="118" t="s">
        <v>384</v>
      </c>
      <c r="H247" s="118" t="s">
        <v>385</v>
      </c>
      <c r="I247" s="118">
        <v>39.06</v>
      </c>
      <c r="J247" s="124">
        <v>39.06</v>
      </c>
      <c r="K247" s="124">
        <v>0</v>
      </c>
      <c r="L247" s="118" t="s">
        <v>47</v>
      </c>
      <c r="M247" s="118" t="s">
        <v>386</v>
      </c>
      <c r="N247" s="118" t="s">
        <v>386</v>
      </c>
      <c r="O247" s="118" t="s">
        <v>386</v>
      </c>
      <c r="P247" s="118" t="s">
        <v>386</v>
      </c>
      <c r="Q247" s="118" t="s">
        <v>1271</v>
      </c>
      <c r="R247" s="120" t="s">
        <v>33</v>
      </c>
      <c r="S247" s="126"/>
    </row>
    <row r="248" s="111" customFormat="1" ht="27" spans="1:20">
      <c r="A248" s="121">
        <v>24</v>
      </c>
      <c r="B248" s="121">
        <v>121</v>
      </c>
      <c r="C248" s="122">
        <v>2016</v>
      </c>
      <c r="D248" s="118" t="s">
        <v>300</v>
      </c>
      <c r="E248" s="118" t="s">
        <v>739</v>
      </c>
      <c r="F248" s="120" t="s">
        <v>398</v>
      </c>
      <c r="G248" s="118" t="s">
        <v>253</v>
      </c>
      <c r="H248" s="118" t="s">
        <v>399</v>
      </c>
      <c r="I248" s="118">
        <v>5.071</v>
      </c>
      <c r="J248" s="124">
        <v>5.071</v>
      </c>
      <c r="K248" s="124">
        <v>0</v>
      </c>
      <c r="L248" s="118" t="s">
        <v>47</v>
      </c>
      <c r="M248" s="118" t="s">
        <v>400</v>
      </c>
      <c r="N248" s="118" t="s">
        <v>400</v>
      </c>
      <c r="O248" s="118" t="s">
        <v>400</v>
      </c>
      <c r="P248" s="118" t="s">
        <v>400</v>
      </c>
      <c r="Q248" s="118" t="s">
        <v>1270</v>
      </c>
      <c r="R248" s="120" t="s">
        <v>33</v>
      </c>
      <c r="S248" s="126"/>
    </row>
    <row r="249" s="111" customFormat="1" ht="40.5" spans="1:20">
      <c r="A249" s="121">
        <v>25</v>
      </c>
      <c r="B249" s="121">
        <v>128</v>
      </c>
      <c r="C249" s="122">
        <v>2016</v>
      </c>
      <c r="D249" s="118" t="s">
        <v>300</v>
      </c>
      <c r="E249" s="118" t="s">
        <v>739</v>
      </c>
      <c r="F249" s="120" t="s">
        <v>421</v>
      </c>
      <c r="G249" s="118" t="s">
        <v>112</v>
      </c>
      <c r="H249" s="118" t="s">
        <v>422</v>
      </c>
      <c r="I249" s="118">
        <v>30.04</v>
      </c>
      <c r="J249" s="124">
        <v>30.04</v>
      </c>
      <c r="K249" s="124">
        <v>0</v>
      </c>
      <c r="L249" s="118" t="s">
        <v>30</v>
      </c>
      <c r="M249" s="118" t="s">
        <v>423</v>
      </c>
      <c r="N249" s="118" t="s">
        <v>423</v>
      </c>
      <c r="O249" s="118" t="s">
        <v>423</v>
      </c>
      <c r="P249" s="118" t="s">
        <v>423</v>
      </c>
      <c r="Q249" s="118" t="s">
        <v>53</v>
      </c>
      <c r="R249" s="120" t="s">
        <v>33</v>
      </c>
      <c r="S249" s="126"/>
    </row>
    <row r="250" s="111" customFormat="1" ht="40.5" spans="1:20">
      <c r="A250" s="121">
        <v>26</v>
      </c>
      <c r="B250" s="121">
        <v>129</v>
      </c>
      <c r="C250" s="122">
        <v>2016</v>
      </c>
      <c r="D250" s="118" t="s">
        <v>300</v>
      </c>
      <c r="E250" s="118" t="s">
        <v>739</v>
      </c>
      <c r="F250" s="120" t="s">
        <v>424</v>
      </c>
      <c r="G250" s="118" t="s">
        <v>139</v>
      </c>
      <c r="H250" s="118" t="s">
        <v>425</v>
      </c>
      <c r="I250" s="118">
        <v>6.02</v>
      </c>
      <c r="J250" s="124">
        <v>6.02</v>
      </c>
      <c r="K250" s="124">
        <v>0</v>
      </c>
      <c r="L250" s="118" t="s">
        <v>23</v>
      </c>
      <c r="M250" s="118" t="s">
        <v>66</v>
      </c>
      <c r="N250" s="118" t="s">
        <v>249</v>
      </c>
      <c r="O250" s="118" t="s">
        <v>66</v>
      </c>
      <c r="P250" s="118" t="s">
        <v>66</v>
      </c>
      <c r="Q250" s="118" t="s">
        <v>53</v>
      </c>
      <c r="R250" s="120" t="s">
        <v>38</v>
      </c>
      <c r="S250" s="126"/>
    </row>
    <row r="251" s="111" customFormat="1" ht="54" spans="1:20">
      <c r="A251" s="121">
        <v>27</v>
      </c>
      <c r="B251" s="121">
        <v>132</v>
      </c>
      <c r="C251" s="122">
        <v>2016</v>
      </c>
      <c r="D251" s="118" t="s">
        <v>433</v>
      </c>
      <c r="E251" s="118" t="s">
        <v>739</v>
      </c>
      <c r="F251" s="120" t="s">
        <v>434</v>
      </c>
      <c r="G251" s="118" t="s">
        <v>435</v>
      </c>
      <c r="H251" s="118" t="s">
        <v>1272</v>
      </c>
      <c r="I251" s="118">
        <v>170.94</v>
      </c>
      <c r="J251" s="124">
        <v>170.94</v>
      </c>
      <c r="K251" s="124">
        <v>0</v>
      </c>
      <c r="L251" s="118" t="s">
        <v>23</v>
      </c>
      <c r="M251" s="118" t="s">
        <v>437</v>
      </c>
      <c r="N251" s="118" t="s">
        <v>437</v>
      </c>
      <c r="O251" s="118" t="s">
        <v>437</v>
      </c>
      <c r="P251" s="118" t="s">
        <v>437</v>
      </c>
      <c r="Q251" s="118" t="s">
        <v>53</v>
      </c>
      <c r="R251" s="120" t="s">
        <v>38</v>
      </c>
      <c r="S251" s="126"/>
    </row>
    <row r="252" s="111" customFormat="1" ht="40.5" spans="1:20">
      <c r="A252" s="121">
        <v>28</v>
      </c>
      <c r="B252" s="121">
        <v>133</v>
      </c>
      <c r="C252" s="122">
        <v>2016</v>
      </c>
      <c r="D252" s="118" t="s">
        <v>300</v>
      </c>
      <c r="E252" s="118" t="s">
        <v>739</v>
      </c>
      <c r="F252" s="120" t="s">
        <v>438</v>
      </c>
      <c r="G252" s="118" t="s">
        <v>139</v>
      </c>
      <c r="H252" s="118" t="s">
        <v>439</v>
      </c>
      <c r="I252" s="118">
        <v>15</v>
      </c>
      <c r="J252" s="124">
        <v>15</v>
      </c>
      <c r="K252" s="124">
        <v>0</v>
      </c>
      <c r="L252" s="118" t="s">
        <v>23</v>
      </c>
      <c r="M252" s="118" t="s">
        <v>66</v>
      </c>
      <c r="N252" s="118" t="s">
        <v>249</v>
      </c>
      <c r="O252" s="118" t="s">
        <v>66</v>
      </c>
      <c r="P252" s="118" t="s">
        <v>66</v>
      </c>
      <c r="Q252" s="118" t="s">
        <v>53</v>
      </c>
      <c r="R252" s="120" t="s">
        <v>38</v>
      </c>
      <c r="S252" s="126"/>
    </row>
    <row r="253" s="111" customFormat="1" ht="40.5" spans="1:20">
      <c r="A253" s="121">
        <v>29</v>
      </c>
      <c r="B253" s="121">
        <v>136</v>
      </c>
      <c r="C253" s="122">
        <v>2016</v>
      </c>
      <c r="D253" s="118" t="s">
        <v>300</v>
      </c>
      <c r="E253" s="118" t="s">
        <v>739</v>
      </c>
      <c r="F253" s="120" t="s">
        <v>446</v>
      </c>
      <c r="G253" s="118" t="s">
        <v>198</v>
      </c>
      <c r="H253" s="118" t="s">
        <v>1273</v>
      </c>
      <c r="I253" s="118">
        <v>10</v>
      </c>
      <c r="J253" s="124">
        <v>10</v>
      </c>
      <c r="K253" s="124">
        <v>0</v>
      </c>
      <c r="L253" s="118" t="s">
        <v>23</v>
      </c>
      <c r="M253" s="118" t="s">
        <v>37</v>
      </c>
      <c r="N253" s="118" t="s">
        <v>37</v>
      </c>
      <c r="O253" s="118" t="s">
        <v>37</v>
      </c>
      <c r="P253" s="118" t="s">
        <v>37</v>
      </c>
      <c r="Q253" s="118" t="s">
        <v>53</v>
      </c>
      <c r="R253" s="120" t="s">
        <v>127</v>
      </c>
      <c r="S253" s="126" t="s">
        <v>37</v>
      </c>
    </row>
    <row r="254" s="111" customFormat="1" ht="40.5" spans="1:20">
      <c r="A254" s="121">
        <v>30</v>
      </c>
      <c r="B254" s="121">
        <v>144</v>
      </c>
      <c r="C254" s="122">
        <v>2017</v>
      </c>
      <c r="D254" s="118" t="s">
        <v>300</v>
      </c>
      <c r="E254" s="118" t="s">
        <v>739</v>
      </c>
      <c r="F254" s="120" t="s">
        <v>451</v>
      </c>
      <c r="G254" s="118" t="s">
        <v>452</v>
      </c>
      <c r="H254" s="118" t="s">
        <v>453</v>
      </c>
      <c r="I254" s="118">
        <v>1500</v>
      </c>
      <c r="J254" s="124">
        <v>500</v>
      </c>
      <c r="K254" s="124">
        <v>1000</v>
      </c>
      <c r="L254" s="118" t="s">
        <v>23</v>
      </c>
      <c r="M254" s="118" t="s">
        <v>86</v>
      </c>
      <c r="N254" s="118" t="s">
        <v>454</v>
      </c>
      <c r="O254" s="118" t="s">
        <v>86</v>
      </c>
      <c r="P254" s="118" t="s">
        <v>86</v>
      </c>
      <c r="Q254" s="118" t="s">
        <v>53</v>
      </c>
      <c r="R254" s="120" t="s">
        <v>38</v>
      </c>
      <c r="S254" s="126"/>
    </row>
    <row r="255" s="111" customFormat="1" ht="54" spans="1:20">
      <c r="A255" s="121">
        <v>31</v>
      </c>
      <c r="B255" s="121">
        <v>152</v>
      </c>
      <c r="C255" s="122">
        <v>2017</v>
      </c>
      <c r="D255" s="118" t="s">
        <v>300</v>
      </c>
      <c r="E255" s="118" t="s">
        <v>739</v>
      </c>
      <c r="F255" s="120" t="s">
        <v>480</v>
      </c>
      <c r="G255" s="118" t="s">
        <v>481</v>
      </c>
      <c r="H255" s="118" t="s">
        <v>482</v>
      </c>
      <c r="I255" s="118">
        <v>79.8</v>
      </c>
      <c r="J255" s="124">
        <v>35</v>
      </c>
      <c r="K255" s="124">
        <v>44.8</v>
      </c>
      <c r="L255" s="118" t="s">
        <v>23</v>
      </c>
      <c r="M255" s="118" t="s">
        <v>483</v>
      </c>
      <c r="N255" s="118" t="s">
        <v>483</v>
      </c>
      <c r="O255" s="118" t="s">
        <v>483</v>
      </c>
      <c r="P255" s="118" t="s">
        <v>483</v>
      </c>
      <c r="Q255" s="118" t="s">
        <v>53</v>
      </c>
      <c r="R255" s="120" t="s">
        <v>38</v>
      </c>
      <c r="S255" s="157" t="s">
        <v>54</v>
      </c>
    </row>
    <row r="256" s="111" customFormat="1" ht="27" spans="1:20">
      <c r="A256" s="121">
        <v>32</v>
      </c>
      <c r="B256" s="121">
        <v>166</v>
      </c>
      <c r="C256" s="122">
        <v>2017</v>
      </c>
      <c r="D256" s="118" t="s">
        <v>300</v>
      </c>
      <c r="E256" s="118" t="s">
        <v>739</v>
      </c>
      <c r="F256" s="120" t="s">
        <v>523</v>
      </c>
      <c r="G256" s="118" t="s">
        <v>69</v>
      </c>
      <c r="H256" s="118" t="s">
        <v>1274</v>
      </c>
      <c r="I256" s="118">
        <v>36</v>
      </c>
      <c r="J256" s="124">
        <v>25</v>
      </c>
      <c r="K256" s="124">
        <v>11</v>
      </c>
      <c r="L256" s="118" t="s">
        <v>47</v>
      </c>
      <c r="M256" s="118" t="s">
        <v>525</v>
      </c>
      <c r="N256" s="118" t="s">
        <v>525</v>
      </c>
      <c r="O256" s="118" t="s">
        <v>525</v>
      </c>
      <c r="P256" s="118" t="s">
        <v>525</v>
      </c>
      <c r="Q256" s="118" t="s">
        <v>1268</v>
      </c>
      <c r="R256" s="120" t="s">
        <v>33</v>
      </c>
      <c r="S256" s="126"/>
    </row>
    <row r="257" s="111" customFormat="1" ht="40.5" spans="1:20">
      <c r="A257" s="121">
        <v>33</v>
      </c>
      <c r="B257" s="121">
        <v>172</v>
      </c>
      <c r="C257" s="122">
        <v>2017</v>
      </c>
      <c r="D257" s="118" t="s">
        <v>300</v>
      </c>
      <c r="E257" s="118" t="s">
        <v>739</v>
      </c>
      <c r="F257" s="120" t="s">
        <v>539</v>
      </c>
      <c r="G257" s="118" t="s">
        <v>50</v>
      </c>
      <c r="H257" s="118" t="s">
        <v>540</v>
      </c>
      <c r="I257" s="118">
        <v>49.65</v>
      </c>
      <c r="J257" s="124">
        <v>49.65</v>
      </c>
      <c r="K257" s="124">
        <v>0</v>
      </c>
      <c r="L257" s="118" t="s">
        <v>30</v>
      </c>
      <c r="M257" s="118" t="s">
        <v>86</v>
      </c>
      <c r="N257" s="118" t="s">
        <v>86</v>
      </c>
      <c r="O257" s="118" t="s">
        <v>86</v>
      </c>
      <c r="P257" s="118" t="s">
        <v>86</v>
      </c>
      <c r="Q257" s="118" t="s">
        <v>53</v>
      </c>
      <c r="R257" s="120" t="s">
        <v>33</v>
      </c>
      <c r="S257" s="126"/>
    </row>
    <row r="258" s="111" customFormat="1" ht="27" spans="1:20">
      <c r="A258" s="121">
        <v>34</v>
      </c>
      <c r="B258" s="121">
        <v>203</v>
      </c>
      <c r="C258" s="122">
        <v>2018</v>
      </c>
      <c r="D258" s="118" t="s">
        <v>300</v>
      </c>
      <c r="E258" s="118" t="s">
        <v>739</v>
      </c>
      <c r="F258" s="120" t="s">
        <v>621</v>
      </c>
      <c r="G258" s="118" t="s">
        <v>198</v>
      </c>
      <c r="H258" s="118" t="s">
        <v>622</v>
      </c>
      <c r="I258" s="118">
        <v>15.000035</v>
      </c>
      <c r="J258" s="124">
        <v>15.000035</v>
      </c>
      <c r="K258" s="124">
        <v>0</v>
      </c>
      <c r="L258" s="118" t="s">
        <v>47</v>
      </c>
      <c r="M258" s="118" t="s">
        <v>623</v>
      </c>
      <c r="N258" s="118" t="s">
        <v>623</v>
      </c>
      <c r="O258" s="118" t="s">
        <v>623</v>
      </c>
      <c r="P258" s="118" t="s">
        <v>623</v>
      </c>
      <c r="Q258" s="118" t="s">
        <v>1275</v>
      </c>
      <c r="R258" s="120" t="s">
        <v>33</v>
      </c>
      <c r="S258" s="126"/>
    </row>
    <row r="259" s="111" customFormat="1" ht="40.5" spans="1:20">
      <c r="A259" s="121">
        <v>35</v>
      </c>
      <c r="B259" s="121">
        <v>216</v>
      </c>
      <c r="C259" s="122">
        <v>2018</v>
      </c>
      <c r="D259" s="118" t="s">
        <v>300</v>
      </c>
      <c r="E259" s="118" t="s">
        <v>739</v>
      </c>
      <c r="F259" s="120" t="s">
        <v>666</v>
      </c>
      <c r="G259" s="118" t="s">
        <v>667</v>
      </c>
      <c r="H259" s="118" t="s">
        <v>1276</v>
      </c>
      <c r="I259" s="118">
        <v>300</v>
      </c>
      <c r="J259" s="124">
        <v>300</v>
      </c>
      <c r="K259" s="124">
        <v>0</v>
      </c>
      <c r="L259" s="118" t="s">
        <v>23</v>
      </c>
      <c r="M259" s="118" t="s">
        <v>669</v>
      </c>
      <c r="N259" s="118" t="s">
        <v>462</v>
      </c>
      <c r="O259" s="118" t="s">
        <v>669</v>
      </c>
      <c r="P259" s="118" t="s">
        <v>669</v>
      </c>
      <c r="Q259" s="118" t="s">
        <v>53</v>
      </c>
      <c r="R259" s="120" t="s">
        <v>102</v>
      </c>
      <c r="S259" s="126"/>
    </row>
    <row r="260" s="111" customFormat="1" ht="40.5" spans="1:20">
      <c r="A260" s="121">
        <v>36</v>
      </c>
      <c r="B260" s="121">
        <v>238</v>
      </c>
      <c r="C260" s="122">
        <v>2020</v>
      </c>
      <c r="D260" s="118" t="s">
        <v>300</v>
      </c>
      <c r="E260" s="118" t="s">
        <v>739</v>
      </c>
      <c r="F260" s="120" t="s">
        <v>723</v>
      </c>
      <c r="G260" s="118" t="s">
        <v>724</v>
      </c>
      <c r="H260" s="118" t="s">
        <v>725</v>
      </c>
      <c r="I260" s="118">
        <v>110.8396692</v>
      </c>
      <c r="J260" s="124">
        <v>96.99</v>
      </c>
      <c r="K260" s="124">
        <v>13.8496692</v>
      </c>
      <c r="L260" s="118" t="s">
        <v>47</v>
      </c>
      <c r="M260" s="118" t="s">
        <v>726</v>
      </c>
      <c r="N260" s="118" t="s">
        <v>726</v>
      </c>
      <c r="O260" s="118" t="s">
        <v>726</v>
      </c>
      <c r="P260" s="118" t="s">
        <v>726</v>
      </c>
      <c r="Q260" s="118" t="s">
        <v>1277</v>
      </c>
      <c r="R260" s="120" t="s">
        <v>33</v>
      </c>
      <c r="S260" s="126"/>
    </row>
    <row r="261" s="111" customFormat="1" ht="40.5" spans="1:20">
      <c r="A261" s="121">
        <v>37</v>
      </c>
      <c r="B261" s="121">
        <v>241</v>
      </c>
      <c r="C261" s="122">
        <v>2020</v>
      </c>
      <c r="D261" s="118" t="s">
        <v>300</v>
      </c>
      <c r="E261" s="118" t="s">
        <v>739</v>
      </c>
      <c r="F261" s="120" t="s">
        <v>732</v>
      </c>
      <c r="G261" s="118" t="s">
        <v>69</v>
      </c>
      <c r="H261" s="118" t="s">
        <v>733</v>
      </c>
      <c r="I261" s="118">
        <v>24.88</v>
      </c>
      <c r="J261" s="124">
        <v>24.88</v>
      </c>
      <c r="K261" s="124">
        <v>0</v>
      </c>
      <c r="L261" s="118" t="s">
        <v>23</v>
      </c>
      <c r="M261" s="118" t="s">
        <v>734</v>
      </c>
      <c r="N261" s="118" t="s">
        <v>734</v>
      </c>
      <c r="O261" s="118" t="s">
        <v>734</v>
      </c>
      <c r="P261" s="118" t="s">
        <v>734</v>
      </c>
      <c r="Q261" s="118" t="s">
        <v>53</v>
      </c>
      <c r="R261" s="120" t="s">
        <v>127</v>
      </c>
      <c r="S261" s="126"/>
    </row>
    <row r="262" s="111" customFormat="1" ht="94.5" spans="1:20">
      <c r="A262" s="121">
        <v>38</v>
      </c>
      <c r="B262" s="121">
        <v>243</v>
      </c>
      <c r="C262" s="122">
        <v>2020</v>
      </c>
      <c r="D262" s="118" t="s">
        <v>300</v>
      </c>
      <c r="E262" s="118" t="s">
        <v>739</v>
      </c>
      <c r="F262" s="120" t="s">
        <v>738</v>
      </c>
      <c r="G262" s="118" t="s">
        <v>739</v>
      </c>
      <c r="H262" s="118" t="s">
        <v>740</v>
      </c>
      <c r="I262" s="118">
        <v>99.97</v>
      </c>
      <c r="J262" s="124">
        <v>99.97</v>
      </c>
      <c r="K262" s="124">
        <v>0</v>
      </c>
      <c r="L262" s="118" t="s">
        <v>23</v>
      </c>
      <c r="M262" s="118" t="s">
        <v>1278</v>
      </c>
      <c r="N262" s="118" t="s">
        <v>1278</v>
      </c>
      <c r="O262" s="118" t="s">
        <v>1278</v>
      </c>
      <c r="P262" s="118" t="s">
        <v>1278</v>
      </c>
      <c r="Q262" s="118" t="s">
        <v>53</v>
      </c>
      <c r="R262" s="120" t="s">
        <v>127</v>
      </c>
      <c r="S262" s="126"/>
    </row>
    <row r="263" s="111" customFormat="1" ht="175.5" spans="1:20">
      <c r="A263" s="121">
        <v>39</v>
      </c>
      <c r="B263" s="121">
        <v>244</v>
      </c>
      <c r="C263" s="122">
        <v>2020</v>
      </c>
      <c r="D263" s="118" t="s">
        <v>300</v>
      </c>
      <c r="E263" s="118" t="s">
        <v>739</v>
      </c>
      <c r="F263" s="120" t="s">
        <v>742</v>
      </c>
      <c r="G263" s="118" t="s">
        <v>743</v>
      </c>
      <c r="H263" s="118" t="s">
        <v>1209</v>
      </c>
      <c r="I263" s="118">
        <v>899.85</v>
      </c>
      <c r="J263" s="124">
        <v>899.85</v>
      </c>
      <c r="K263" s="124">
        <v>0</v>
      </c>
      <c r="L263" s="118" t="s">
        <v>30</v>
      </c>
      <c r="M263" s="118" t="s">
        <v>745</v>
      </c>
      <c r="N263" s="118" t="s">
        <v>746</v>
      </c>
      <c r="O263" s="118" t="s">
        <v>745</v>
      </c>
      <c r="P263" s="118" t="s">
        <v>745</v>
      </c>
      <c r="Q263" s="118" t="s">
        <v>747</v>
      </c>
      <c r="R263" s="120"/>
      <c r="S263" s="126"/>
    </row>
    <row r="264" s="111" customFormat="1" ht="27" spans="1:20">
      <c r="A264" s="121">
        <v>40</v>
      </c>
      <c r="B264" s="121">
        <v>245</v>
      </c>
      <c r="C264" s="122">
        <v>2020</v>
      </c>
      <c r="D264" s="118" t="s">
        <v>300</v>
      </c>
      <c r="E264" s="118" t="s">
        <v>739</v>
      </c>
      <c r="F264" s="120" t="s">
        <v>748</v>
      </c>
      <c r="G264" s="118" t="s">
        <v>73</v>
      </c>
      <c r="H264" s="118" t="s">
        <v>749</v>
      </c>
      <c r="I264" s="118">
        <v>59.97</v>
      </c>
      <c r="J264" s="124">
        <v>59.97</v>
      </c>
      <c r="K264" s="124">
        <v>0</v>
      </c>
      <c r="L264" s="118" t="s">
        <v>47</v>
      </c>
      <c r="M264" s="118" t="s">
        <v>750</v>
      </c>
      <c r="N264" s="118" t="s">
        <v>750</v>
      </c>
      <c r="O264" s="118" t="s">
        <v>750</v>
      </c>
      <c r="P264" s="118" t="s">
        <v>750</v>
      </c>
      <c r="Q264" s="118" t="s">
        <v>1279</v>
      </c>
      <c r="R264" s="120" t="s">
        <v>33</v>
      </c>
      <c r="S264" s="126"/>
    </row>
    <row r="265" s="111" customFormat="1" ht="189" spans="1:20">
      <c r="A265" s="121">
        <v>41</v>
      </c>
      <c r="B265" s="121">
        <v>247</v>
      </c>
      <c r="C265" s="122">
        <v>2020</v>
      </c>
      <c r="D265" s="118" t="s">
        <v>300</v>
      </c>
      <c r="E265" s="118" t="s">
        <v>739</v>
      </c>
      <c r="F265" s="120" t="s">
        <v>756</v>
      </c>
      <c r="G265" s="118" t="s">
        <v>1230</v>
      </c>
      <c r="H265" s="118" t="s">
        <v>758</v>
      </c>
      <c r="I265" s="118">
        <v>1099.36</v>
      </c>
      <c r="J265" s="124">
        <v>1099.36</v>
      </c>
      <c r="K265" s="124">
        <v>0</v>
      </c>
      <c r="L265" s="118" t="s">
        <v>30</v>
      </c>
      <c r="M265" s="118" t="s">
        <v>759</v>
      </c>
      <c r="N265" s="118" t="s">
        <v>760</v>
      </c>
      <c r="O265" s="118" t="s">
        <v>759</v>
      </c>
      <c r="P265" s="118" t="s">
        <v>759</v>
      </c>
      <c r="Q265" s="118" t="s">
        <v>761</v>
      </c>
      <c r="R265" s="120"/>
      <c r="S265" s="126"/>
    </row>
    <row r="266" s="111" customFormat="1" ht="40.5" spans="1:20">
      <c r="A266" s="121">
        <v>42</v>
      </c>
      <c r="B266" s="121">
        <v>255</v>
      </c>
      <c r="C266" s="122">
        <v>2020</v>
      </c>
      <c r="D266" s="118" t="s">
        <v>300</v>
      </c>
      <c r="E266" s="118" t="s">
        <v>739</v>
      </c>
      <c r="F266" s="120" t="s">
        <v>784</v>
      </c>
      <c r="G266" s="118" t="s">
        <v>785</v>
      </c>
      <c r="H266" s="118" t="s">
        <v>1280</v>
      </c>
      <c r="I266" s="118">
        <v>460.023142</v>
      </c>
      <c r="J266" s="124">
        <v>450</v>
      </c>
      <c r="K266" s="124">
        <v>10.023142</v>
      </c>
      <c r="L266" s="118" t="s">
        <v>23</v>
      </c>
      <c r="M266" s="118" t="s">
        <v>787</v>
      </c>
      <c r="N266" s="118" t="s">
        <v>454</v>
      </c>
      <c r="O266" s="118" t="s">
        <v>787</v>
      </c>
      <c r="P266" s="118" t="s">
        <v>787</v>
      </c>
      <c r="Q266" s="118" t="s">
        <v>53</v>
      </c>
      <c r="R266" s="120" t="s">
        <v>102</v>
      </c>
      <c r="S266" s="126"/>
    </row>
    <row r="267" s="111" customFormat="1" ht="40.5" spans="1:20">
      <c r="A267" s="121">
        <v>43</v>
      </c>
      <c r="B267" s="121">
        <v>267</v>
      </c>
      <c r="C267" s="122">
        <v>2020</v>
      </c>
      <c r="D267" s="118" t="s">
        <v>300</v>
      </c>
      <c r="E267" s="118" t="s">
        <v>739</v>
      </c>
      <c r="F267" s="120" t="s">
        <v>813</v>
      </c>
      <c r="G267" s="118" t="s">
        <v>198</v>
      </c>
      <c r="H267" s="118" t="s">
        <v>1281</v>
      </c>
      <c r="I267" s="118">
        <v>104.68</v>
      </c>
      <c r="J267" s="124">
        <v>104.68</v>
      </c>
      <c r="K267" s="124">
        <v>0</v>
      </c>
      <c r="L267" s="118" t="s">
        <v>30</v>
      </c>
      <c r="M267" s="118" t="s">
        <v>200</v>
      </c>
      <c r="N267" s="118" t="s">
        <v>200</v>
      </c>
      <c r="O267" s="118" t="s">
        <v>200</v>
      </c>
      <c r="P267" s="118" t="s">
        <v>200</v>
      </c>
      <c r="Q267" s="118" t="s">
        <v>53</v>
      </c>
      <c r="R267" s="120" t="s">
        <v>33</v>
      </c>
      <c r="S267" s="126"/>
    </row>
    <row r="268" s="111" customFormat="1" ht="40.5" spans="1:20">
      <c r="A268" s="211">
        <v>44</v>
      </c>
      <c r="B268" s="211">
        <v>268</v>
      </c>
      <c r="C268" s="122">
        <v>2020</v>
      </c>
      <c r="D268" s="118" t="s">
        <v>300</v>
      </c>
      <c r="E268" s="118" t="s">
        <v>739</v>
      </c>
      <c r="F268" s="128" t="s">
        <v>815</v>
      </c>
      <c r="G268" s="118" t="s">
        <v>73</v>
      </c>
      <c r="H268" s="118" t="s">
        <v>816</v>
      </c>
      <c r="I268" s="118">
        <v>38.05</v>
      </c>
      <c r="J268" s="124">
        <v>38.05</v>
      </c>
      <c r="K268" s="124">
        <v>0</v>
      </c>
      <c r="L268" s="118" t="s">
        <v>30</v>
      </c>
      <c r="M268" s="118" t="s">
        <v>817</v>
      </c>
      <c r="N268" s="118" t="s">
        <v>817</v>
      </c>
      <c r="O268" s="118" t="s">
        <v>817</v>
      </c>
      <c r="P268" s="118" t="s">
        <v>53</v>
      </c>
      <c r="Q268" s="118" t="s">
        <v>817</v>
      </c>
      <c r="R268" s="120"/>
      <c r="S268" s="126"/>
    </row>
    <row r="269" s="111" customFormat="1" ht="40.5" spans="1:20">
      <c r="A269" s="121">
        <v>45</v>
      </c>
      <c r="B269" s="121">
        <v>270</v>
      </c>
      <c r="C269" s="122">
        <v>2020</v>
      </c>
      <c r="D269" s="118" t="s">
        <v>300</v>
      </c>
      <c r="E269" s="118" t="s">
        <v>739</v>
      </c>
      <c r="F269" s="120" t="s">
        <v>820</v>
      </c>
      <c r="G269" s="118" t="s">
        <v>73</v>
      </c>
      <c r="H269" s="118" t="s">
        <v>1282</v>
      </c>
      <c r="I269" s="118">
        <v>24.64</v>
      </c>
      <c r="J269" s="124">
        <v>24.64</v>
      </c>
      <c r="K269" s="124">
        <v>0</v>
      </c>
      <c r="L269" s="118" t="s">
        <v>30</v>
      </c>
      <c r="M269" s="118" t="s">
        <v>817</v>
      </c>
      <c r="N269" s="118" t="s">
        <v>817</v>
      </c>
      <c r="O269" s="118" t="s">
        <v>817</v>
      </c>
      <c r="P269" s="118" t="s">
        <v>817</v>
      </c>
      <c r="Q269" s="118" t="s">
        <v>822</v>
      </c>
      <c r="R269" s="120" t="s">
        <v>33</v>
      </c>
      <c r="S269" s="126"/>
    </row>
    <row r="270" s="111" customFormat="1" ht="108" spans="1:20">
      <c r="A270" s="121">
        <v>46</v>
      </c>
      <c r="B270" s="121">
        <v>292</v>
      </c>
      <c r="C270" s="122">
        <v>2021</v>
      </c>
      <c r="D270" s="118" t="s">
        <v>823</v>
      </c>
      <c r="E270" s="118" t="s">
        <v>739</v>
      </c>
      <c r="F270" s="120" t="s">
        <v>824</v>
      </c>
      <c r="G270" s="118" t="s">
        <v>825</v>
      </c>
      <c r="H270" s="118" t="s">
        <v>1283</v>
      </c>
      <c r="I270" s="118">
        <v>1999.9</v>
      </c>
      <c r="J270" s="124">
        <v>1999.9</v>
      </c>
      <c r="K270" s="124">
        <v>0</v>
      </c>
      <c r="L270" s="118" t="s">
        <v>23</v>
      </c>
      <c r="M270" s="118" t="s">
        <v>827</v>
      </c>
      <c r="N270" s="118" t="s">
        <v>1284</v>
      </c>
      <c r="O270" s="118" t="s">
        <v>827</v>
      </c>
      <c r="P270" s="118" t="s">
        <v>827</v>
      </c>
      <c r="Q270" s="118" t="s">
        <v>53</v>
      </c>
      <c r="R270" s="120" t="s">
        <v>102</v>
      </c>
      <c r="S270" s="126"/>
      <c r="T270" s="158"/>
    </row>
    <row r="271" s="111" customFormat="1" ht="40.5" spans="1:20">
      <c r="A271" s="121">
        <v>47</v>
      </c>
      <c r="B271" s="121">
        <v>309</v>
      </c>
      <c r="C271" s="122">
        <v>2021</v>
      </c>
      <c r="D271" s="118" t="s">
        <v>823</v>
      </c>
      <c r="E271" s="118" t="s">
        <v>739</v>
      </c>
      <c r="F271" s="120" t="s">
        <v>876</v>
      </c>
      <c r="G271" s="118" t="s">
        <v>50</v>
      </c>
      <c r="H271" s="118" t="s">
        <v>877</v>
      </c>
      <c r="I271" s="118">
        <v>199.96</v>
      </c>
      <c r="J271" s="124">
        <v>199.96</v>
      </c>
      <c r="K271" s="124">
        <v>0</v>
      </c>
      <c r="L271" s="118" t="s">
        <v>23</v>
      </c>
      <c r="M271" s="118" t="s">
        <v>86</v>
      </c>
      <c r="N271" s="118" t="s">
        <v>454</v>
      </c>
      <c r="O271" s="118" t="s">
        <v>86</v>
      </c>
      <c r="P271" s="118" t="s">
        <v>86</v>
      </c>
      <c r="Q271" s="118" t="s">
        <v>53</v>
      </c>
      <c r="R271" s="120" t="s">
        <v>38</v>
      </c>
      <c r="S271" s="126"/>
    </row>
    <row r="272" s="111" customFormat="1" ht="40.5" spans="1:20">
      <c r="A272" s="121">
        <v>48</v>
      </c>
      <c r="B272" s="121">
        <v>313</v>
      </c>
      <c r="C272" s="122">
        <v>2021</v>
      </c>
      <c r="D272" s="118" t="s">
        <v>823</v>
      </c>
      <c r="E272" s="118" t="s">
        <v>739</v>
      </c>
      <c r="F272" s="120" t="s">
        <v>888</v>
      </c>
      <c r="G272" s="118" t="s">
        <v>108</v>
      </c>
      <c r="H272" s="118" t="s">
        <v>889</v>
      </c>
      <c r="I272" s="118">
        <v>104.94</v>
      </c>
      <c r="J272" s="124">
        <v>104.94</v>
      </c>
      <c r="K272" s="124">
        <v>0</v>
      </c>
      <c r="L272" s="118" t="s">
        <v>47</v>
      </c>
      <c r="M272" s="118" t="s">
        <v>110</v>
      </c>
      <c r="N272" s="118" t="s">
        <v>110</v>
      </c>
      <c r="O272" s="118" t="s">
        <v>110</v>
      </c>
      <c r="P272" s="118" t="s">
        <v>110</v>
      </c>
      <c r="Q272" s="118" t="s">
        <v>1285</v>
      </c>
      <c r="R272" s="120" t="s">
        <v>33</v>
      </c>
      <c r="S272" s="126"/>
    </row>
    <row r="273" s="111" customFormat="1" ht="175.5" spans="1:19">
      <c r="A273" s="121">
        <v>49</v>
      </c>
      <c r="B273" s="121">
        <v>325</v>
      </c>
      <c r="C273" s="122">
        <v>2022</v>
      </c>
      <c r="D273" s="118" t="s">
        <v>823</v>
      </c>
      <c r="E273" s="118" t="s">
        <v>739</v>
      </c>
      <c r="F273" s="120" t="s">
        <v>897</v>
      </c>
      <c r="G273" s="118" t="s">
        <v>898</v>
      </c>
      <c r="H273" s="118" t="s">
        <v>899</v>
      </c>
      <c r="I273" s="118">
        <v>1534.9</v>
      </c>
      <c r="J273" s="124">
        <v>1534.9</v>
      </c>
      <c r="K273" s="124">
        <v>0</v>
      </c>
      <c r="L273" s="118" t="s">
        <v>30</v>
      </c>
      <c r="M273" s="118" t="s">
        <v>900</v>
      </c>
      <c r="N273" s="118" t="s">
        <v>1286</v>
      </c>
      <c r="O273" s="118" t="s">
        <v>900</v>
      </c>
      <c r="P273" s="118" t="s">
        <v>900</v>
      </c>
      <c r="Q273" s="118" t="s">
        <v>747</v>
      </c>
      <c r="R273" s="120" t="s">
        <v>33</v>
      </c>
      <c r="S273" s="126"/>
    </row>
    <row r="274" s="111" customFormat="1" ht="40.5" spans="1:19">
      <c r="A274" s="121">
        <v>50</v>
      </c>
      <c r="B274" s="121">
        <v>329</v>
      </c>
      <c r="C274" s="122">
        <v>2022</v>
      </c>
      <c r="D274" s="118" t="s">
        <v>823</v>
      </c>
      <c r="E274" s="118" t="s">
        <v>739</v>
      </c>
      <c r="F274" s="120" t="s">
        <v>912</v>
      </c>
      <c r="G274" s="118" t="s">
        <v>112</v>
      </c>
      <c r="H274" s="118" t="s">
        <v>913</v>
      </c>
      <c r="I274" s="118">
        <v>56.43</v>
      </c>
      <c r="J274" s="124">
        <v>56.43</v>
      </c>
      <c r="K274" s="124">
        <v>0</v>
      </c>
      <c r="L274" s="118" t="s">
        <v>47</v>
      </c>
      <c r="M274" s="118" t="s">
        <v>914</v>
      </c>
      <c r="N274" s="118" t="s">
        <v>914</v>
      </c>
      <c r="O274" s="118" t="s">
        <v>914</v>
      </c>
      <c r="P274" s="118" t="s">
        <v>914</v>
      </c>
      <c r="Q274" s="118" t="s">
        <v>1287</v>
      </c>
      <c r="R274" s="120" t="s">
        <v>33</v>
      </c>
      <c r="S274" s="126"/>
    </row>
    <row r="275" s="111" customFormat="1" ht="40.5" spans="1:19">
      <c r="A275" s="121">
        <v>51</v>
      </c>
      <c r="B275" s="121">
        <v>331</v>
      </c>
      <c r="C275" s="122">
        <v>2022</v>
      </c>
      <c r="D275" s="118" t="s">
        <v>823</v>
      </c>
      <c r="E275" s="118" t="s">
        <v>739</v>
      </c>
      <c r="F275" s="120" t="s">
        <v>919</v>
      </c>
      <c r="G275" s="118" t="s">
        <v>50</v>
      </c>
      <c r="H275" s="118" t="s">
        <v>920</v>
      </c>
      <c r="I275" s="118">
        <v>187.632416</v>
      </c>
      <c r="J275" s="124">
        <v>187.632416</v>
      </c>
      <c r="K275" s="124">
        <v>0</v>
      </c>
      <c r="L275" s="118" t="s">
        <v>23</v>
      </c>
      <c r="M275" s="118" t="s">
        <v>921</v>
      </c>
      <c r="N275" s="118" t="s">
        <v>921</v>
      </c>
      <c r="O275" s="118" t="s">
        <v>921</v>
      </c>
      <c r="P275" s="118" t="s">
        <v>921</v>
      </c>
      <c r="Q275" s="118" t="s">
        <v>53</v>
      </c>
      <c r="R275" s="120" t="s">
        <v>38</v>
      </c>
      <c r="S275" s="126" t="s">
        <v>54</v>
      </c>
    </row>
    <row r="276" s="111" customFormat="1" ht="40.5" spans="1:19">
      <c r="A276" s="121">
        <v>52</v>
      </c>
      <c r="B276" s="121">
        <v>332</v>
      </c>
      <c r="C276" s="122">
        <v>2022</v>
      </c>
      <c r="D276" s="118" t="s">
        <v>823</v>
      </c>
      <c r="E276" s="118" t="s">
        <v>739</v>
      </c>
      <c r="F276" s="120" t="s">
        <v>922</v>
      </c>
      <c r="G276" s="118" t="s">
        <v>198</v>
      </c>
      <c r="H276" s="118" t="s">
        <v>923</v>
      </c>
      <c r="I276" s="118">
        <v>108.736</v>
      </c>
      <c r="J276" s="124">
        <v>108.736</v>
      </c>
      <c r="K276" s="124">
        <v>0</v>
      </c>
      <c r="L276" s="118" t="s">
        <v>47</v>
      </c>
      <c r="M276" s="118" t="s">
        <v>924</v>
      </c>
      <c r="N276" s="118" t="s">
        <v>924</v>
      </c>
      <c r="O276" s="118" t="s">
        <v>924</v>
      </c>
      <c r="P276" s="118" t="s">
        <v>924</v>
      </c>
      <c r="Q276" s="118" t="s">
        <v>1275</v>
      </c>
      <c r="R276" s="120" t="s">
        <v>33</v>
      </c>
      <c r="S276" s="126"/>
    </row>
    <row r="277" s="111" customFormat="1" ht="40.5" spans="1:19">
      <c r="A277" s="121">
        <v>53</v>
      </c>
      <c r="B277" s="121">
        <v>364</v>
      </c>
      <c r="C277" s="122">
        <v>2023</v>
      </c>
      <c r="D277" s="118" t="s">
        <v>823</v>
      </c>
      <c r="E277" s="118" t="s">
        <v>739</v>
      </c>
      <c r="F277" s="120" t="s">
        <v>984</v>
      </c>
      <c r="G277" s="118" t="s">
        <v>253</v>
      </c>
      <c r="H277" s="118" t="s">
        <v>985</v>
      </c>
      <c r="I277" s="118">
        <v>110</v>
      </c>
      <c r="J277" s="124">
        <v>110</v>
      </c>
      <c r="K277" s="124">
        <v>0</v>
      </c>
      <c r="L277" s="118" t="s">
        <v>47</v>
      </c>
      <c r="M277" s="118" t="s">
        <v>986</v>
      </c>
      <c r="N277" s="118" t="s">
        <v>986</v>
      </c>
      <c r="O277" s="118" t="s">
        <v>986</v>
      </c>
      <c r="P277" s="118" t="s">
        <v>986</v>
      </c>
      <c r="Q277" s="118" t="s">
        <v>1270</v>
      </c>
      <c r="R277" s="120" t="s">
        <v>33</v>
      </c>
      <c r="S277" s="126"/>
    </row>
    <row r="278" s="111" customFormat="1" ht="40.5" spans="1:19">
      <c r="A278" s="121">
        <v>54</v>
      </c>
      <c r="B278" s="147">
        <v>369</v>
      </c>
      <c r="C278" s="122">
        <v>2023</v>
      </c>
      <c r="D278" s="118" t="s">
        <v>823</v>
      </c>
      <c r="E278" s="118" t="s">
        <v>739</v>
      </c>
      <c r="F278" s="150" t="s">
        <v>991</v>
      </c>
      <c r="G278" s="118" t="s">
        <v>64</v>
      </c>
      <c r="H278" s="118" t="s">
        <v>1288</v>
      </c>
      <c r="I278" s="118">
        <v>80.79</v>
      </c>
      <c r="J278" s="124">
        <v>80.79</v>
      </c>
      <c r="K278" s="124">
        <v>0</v>
      </c>
      <c r="L278" s="118" t="s">
        <v>30</v>
      </c>
      <c r="M278" s="118" t="s">
        <v>66</v>
      </c>
      <c r="N278" s="118" t="s">
        <v>66</v>
      </c>
      <c r="O278" s="118" t="s">
        <v>66</v>
      </c>
      <c r="P278" s="118" t="s">
        <v>66</v>
      </c>
      <c r="Q278" s="118" t="s">
        <v>53</v>
      </c>
      <c r="R278" s="159" t="s">
        <v>33</v>
      </c>
      <c r="S278" s="126"/>
    </row>
    <row r="279" s="111" customFormat="1" ht="40.5" spans="1:19">
      <c r="A279" s="121">
        <v>55</v>
      </c>
      <c r="B279" s="121">
        <v>400</v>
      </c>
      <c r="C279" s="122">
        <v>2016</v>
      </c>
      <c r="D279" s="118" t="s">
        <v>993</v>
      </c>
      <c r="E279" s="118" t="s">
        <v>739</v>
      </c>
      <c r="F279" s="120" t="s">
        <v>1015</v>
      </c>
      <c r="G279" s="118" t="s">
        <v>1016</v>
      </c>
      <c r="H279" s="118" t="s">
        <v>1017</v>
      </c>
      <c r="I279" s="118">
        <v>241.99</v>
      </c>
      <c r="J279" s="124">
        <v>241.99</v>
      </c>
      <c r="K279" s="124">
        <v>0</v>
      </c>
      <c r="L279" s="118" t="s">
        <v>23</v>
      </c>
      <c r="M279" s="118" t="s">
        <v>1018</v>
      </c>
      <c r="N279" s="118" t="s">
        <v>1019</v>
      </c>
      <c r="O279" s="118" t="s">
        <v>1018</v>
      </c>
      <c r="P279" s="118" t="s">
        <v>1018</v>
      </c>
      <c r="Q279" s="118" t="s">
        <v>53</v>
      </c>
      <c r="R279" s="120" t="s">
        <v>38</v>
      </c>
      <c r="S279" s="126" t="s">
        <v>1014</v>
      </c>
    </row>
    <row r="280" s="111" customFormat="1" ht="40.5" spans="1:19">
      <c r="A280" s="121">
        <v>56</v>
      </c>
      <c r="B280" s="121">
        <v>401</v>
      </c>
      <c r="C280" s="122">
        <v>2016</v>
      </c>
      <c r="D280" s="118" t="s">
        <v>993</v>
      </c>
      <c r="E280" s="118" t="s">
        <v>739</v>
      </c>
      <c r="F280" s="120" t="s">
        <v>1020</v>
      </c>
      <c r="G280" s="118" t="s">
        <v>785</v>
      </c>
      <c r="H280" s="118" t="s">
        <v>1021</v>
      </c>
      <c r="I280" s="118">
        <v>197.54</v>
      </c>
      <c r="J280" s="124">
        <v>197.54</v>
      </c>
      <c r="K280" s="124">
        <v>0</v>
      </c>
      <c r="L280" s="118" t="s">
        <v>23</v>
      </c>
      <c r="M280" s="118" t="s">
        <v>787</v>
      </c>
      <c r="N280" s="118" t="s">
        <v>1022</v>
      </c>
      <c r="O280" s="118" t="s">
        <v>787</v>
      </c>
      <c r="P280" s="118" t="s">
        <v>787</v>
      </c>
      <c r="Q280" s="118" t="s">
        <v>53</v>
      </c>
      <c r="R280" s="120" t="s">
        <v>38</v>
      </c>
      <c r="S280" s="126"/>
    </row>
    <row r="281" s="111" customFormat="1" ht="40.5" spans="1:19">
      <c r="A281" s="121">
        <v>57</v>
      </c>
      <c r="B281" s="121">
        <v>413</v>
      </c>
      <c r="C281" s="122">
        <v>2016</v>
      </c>
      <c r="D281" s="118" t="s">
        <v>300</v>
      </c>
      <c r="E281" s="118" t="s">
        <v>739</v>
      </c>
      <c r="F281" s="120" t="s">
        <v>1037</v>
      </c>
      <c r="G281" s="118" t="s">
        <v>198</v>
      </c>
      <c r="H281" s="118"/>
      <c r="I281" s="118">
        <v>20</v>
      </c>
      <c r="J281" s="124">
        <v>20</v>
      </c>
      <c r="K281" s="124">
        <v>0</v>
      </c>
      <c r="L281" s="118" t="s">
        <v>47</v>
      </c>
      <c r="M281" s="121"/>
      <c r="N281" s="121"/>
      <c r="O281" s="121"/>
      <c r="P281" s="121"/>
      <c r="Q281" s="118" t="s">
        <v>53</v>
      </c>
      <c r="R281" s="120" t="s">
        <v>33</v>
      </c>
      <c r="S281" s="126" t="s">
        <v>691</v>
      </c>
    </row>
    <row r="282" s="111" customFormat="1" ht="40.5" spans="1:19">
      <c r="A282" s="121">
        <v>58</v>
      </c>
      <c r="B282" s="121">
        <v>437</v>
      </c>
      <c r="C282" s="122">
        <v>2020</v>
      </c>
      <c r="D282" s="118" t="s">
        <v>300</v>
      </c>
      <c r="E282" s="118" t="s">
        <v>739</v>
      </c>
      <c r="F282" s="120" t="s">
        <v>1047</v>
      </c>
      <c r="G282" s="118" t="s">
        <v>785</v>
      </c>
      <c r="H282" s="118" t="s">
        <v>1048</v>
      </c>
      <c r="I282" s="118">
        <v>57.62</v>
      </c>
      <c r="J282" s="124">
        <v>57.62</v>
      </c>
      <c r="K282" s="124">
        <v>0</v>
      </c>
      <c r="L282" s="118" t="s">
        <v>23</v>
      </c>
      <c r="M282" s="118" t="s">
        <v>787</v>
      </c>
      <c r="N282" s="118" t="s">
        <v>787</v>
      </c>
      <c r="O282" s="118" t="s">
        <v>787</v>
      </c>
      <c r="P282" s="118" t="s">
        <v>787</v>
      </c>
      <c r="Q282" s="118" t="s">
        <v>53</v>
      </c>
      <c r="R282" s="120" t="s">
        <v>127</v>
      </c>
      <c r="S282" s="126"/>
    </row>
    <row r="283" s="111" customFormat="1" ht="40.5" spans="1:19">
      <c r="A283" s="121">
        <v>59</v>
      </c>
      <c r="B283" s="121">
        <v>444</v>
      </c>
      <c r="C283" s="122">
        <v>2022</v>
      </c>
      <c r="D283" s="118" t="s">
        <v>823</v>
      </c>
      <c r="E283" s="118" t="s">
        <v>739</v>
      </c>
      <c r="F283" s="120" t="s">
        <v>1050</v>
      </c>
      <c r="G283" s="118" t="s">
        <v>667</v>
      </c>
      <c r="H283" s="118" t="s">
        <v>1051</v>
      </c>
      <c r="I283" s="118">
        <v>50</v>
      </c>
      <c r="J283" s="124">
        <v>50</v>
      </c>
      <c r="K283" s="124">
        <v>0</v>
      </c>
      <c r="L283" s="118" t="s">
        <v>23</v>
      </c>
      <c r="M283" s="118" t="s">
        <v>669</v>
      </c>
      <c r="N283" s="118" t="s">
        <v>669</v>
      </c>
      <c r="O283" s="118" t="s">
        <v>669</v>
      </c>
      <c r="P283" s="118" t="s">
        <v>669</v>
      </c>
      <c r="Q283" s="118" t="s">
        <v>53</v>
      </c>
      <c r="R283" s="120" t="s">
        <v>38</v>
      </c>
      <c r="S283" s="126"/>
    </row>
    <row r="284" s="111" customFormat="1" ht="40.5" spans="1:19">
      <c r="A284" s="121">
        <v>60</v>
      </c>
      <c r="B284" s="121">
        <v>467</v>
      </c>
      <c r="C284" s="160">
        <v>2022</v>
      </c>
      <c r="D284" s="118" t="s">
        <v>823</v>
      </c>
      <c r="E284" s="118" t="s">
        <v>739</v>
      </c>
      <c r="F284" s="120" t="s">
        <v>1065</v>
      </c>
      <c r="G284" s="120" t="s">
        <v>108</v>
      </c>
      <c r="H284" s="120" t="s">
        <v>1066</v>
      </c>
      <c r="I284" s="118">
        <v>720.8</v>
      </c>
      <c r="J284" s="161">
        <v>720.8</v>
      </c>
      <c r="K284" s="161">
        <v>0</v>
      </c>
      <c r="L284" s="121" t="s">
        <v>23</v>
      </c>
      <c r="M284" s="118" t="s">
        <v>217</v>
      </c>
      <c r="N284" s="118" t="s">
        <v>217</v>
      </c>
      <c r="O284" s="118" t="s">
        <v>217</v>
      </c>
      <c r="P284" s="118" t="s">
        <v>217</v>
      </c>
      <c r="Q284" s="118" t="s">
        <v>53</v>
      </c>
      <c r="R284" s="120" t="s">
        <v>38</v>
      </c>
      <c r="S284" s="126"/>
    </row>
    <row r="285" s="111" customFormat="1" ht="40.5" spans="1:19">
      <c r="A285" s="121">
        <v>61</v>
      </c>
      <c r="B285" s="212">
        <v>487</v>
      </c>
      <c r="C285" s="213">
        <v>2013</v>
      </c>
      <c r="D285" s="214" t="s">
        <v>19</v>
      </c>
      <c r="E285" s="118" t="s">
        <v>739</v>
      </c>
      <c r="F285" s="177" t="s">
        <v>1080</v>
      </c>
      <c r="G285" s="120" t="s">
        <v>50</v>
      </c>
      <c r="H285" s="120" t="s">
        <v>1081</v>
      </c>
      <c r="I285" s="118">
        <v>65</v>
      </c>
      <c r="J285" s="215">
        <v>65</v>
      </c>
      <c r="K285" s="215">
        <v>0</v>
      </c>
      <c r="L285" s="120" t="s">
        <v>23</v>
      </c>
      <c r="M285" s="118" t="s">
        <v>1082</v>
      </c>
      <c r="N285" s="120" t="s">
        <v>1082</v>
      </c>
      <c r="O285" s="118" t="s">
        <v>1082</v>
      </c>
      <c r="P285" s="118" t="s">
        <v>1082</v>
      </c>
      <c r="Q285" s="118" t="s">
        <v>53</v>
      </c>
      <c r="R285" s="120" t="s">
        <v>38</v>
      </c>
      <c r="S285" s="115" t="s">
        <v>54</v>
      </c>
    </row>
    <row r="286" s="111" customFormat="1" ht="27" spans="1:19">
      <c r="A286" s="121">
        <v>62</v>
      </c>
      <c r="B286" s="212">
        <v>498</v>
      </c>
      <c r="C286" s="213">
        <v>2013</v>
      </c>
      <c r="D286" s="214" t="s">
        <v>19</v>
      </c>
      <c r="E286" s="118" t="s">
        <v>739</v>
      </c>
      <c r="F286" s="177" t="s">
        <v>1110</v>
      </c>
      <c r="G286" s="120" t="s">
        <v>108</v>
      </c>
      <c r="H286" s="120" t="s">
        <v>1111</v>
      </c>
      <c r="I286" s="118">
        <v>60</v>
      </c>
      <c r="J286" s="215">
        <v>60</v>
      </c>
      <c r="K286" s="215">
        <v>0</v>
      </c>
      <c r="L286" s="120" t="s">
        <v>47</v>
      </c>
      <c r="M286" s="118" t="s">
        <v>110</v>
      </c>
      <c r="N286" s="120" t="s">
        <v>110</v>
      </c>
      <c r="O286" s="118" t="s">
        <v>110</v>
      </c>
      <c r="P286" s="118" t="s">
        <v>110</v>
      </c>
      <c r="Q286" s="118"/>
      <c r="R286" s="120" t="s">
        <v>33</v>
      </c>
      <c r="S286" s="126"/>
    </row>
    <row r="287" s="111" customFormat="1" ht="40.5" spans="1:19">
      <c r="A287" s="121">
        <v>63</v>
      </c>
      <c r="B287" s="212">
        <v>505</v>
      </c>
      <c r="C287" s="213">
        <v>2014</v>
      </c>
      <c r="D287" s="214" t="s">
        <v>19</v>
      </c>
      <c r="E287" s="118" t="s">
        <v>739</v>
      </c>
      <c r="F287" s="177" t="s">
        <v>1130</v>
      </c>
      <c r="G287" s="120" t="s">
        <v>1131</v>
      </c>
      <c r="H287" s="120" t="s">
        <v>1132</v>
      </c>
      <c r="I287" s="118">
        <v>45</v>
      </c>
      <c r="J287" s="215">
        <v>45</v>
      </c>
      <c r="K287" s="215">
        <v>0</v>
      </c>
      <c r="L287" s="120" t="s">
        <v>23</v>
      </c>
      <c r="M287" s="118" t="s">
        <v>734</v>
      </c>
      <c r="N287" s="120" t="s">
        <v>734</v>
      </c>
      <c r="O287" s="118" t="s">
        <v>734</v>
      </c>
      <c r="P287" s="118" t="s">
        <v>734</v>
      </c>
      <c r="Q287" s="118" t="s">
        <v>53</v>
      </c>
      <c r="R287" s="120" t="s">
        <v>127</v>
      </c>
      <c r="S287" s="126"/>
    </row>
    <row r="288" s="111" customFormat="1" ht="27" spans="1:19">
      <c r="A288" s="121">
        <v>64</v>
      </c>
      <c r="B288" s="212">
        <v>518</v>
      </c>
      <c r="C288" s="213">
        <v>2015</v>
      </c>
      <c r="D288" s="214" t="s">
        <v>19</v>
      </c>
      <c r="E288" s="118" t="s">
        <v>739</v>
      </c>
      <c r="F288" s="177" t="s">
        <v>1161</v>
      </c>
      <c r="G288" s="120" t="s">
        <v>1162</v>
      </c>
      <c r="H288" s="120" t="s">
        <v>1163</v>
      </c>
      <c r="I288" s="118">
        <v>70</v>
      </c>
      <c r="J288" s="215">
        <v>70</v>
      </c>
      <c r="K288" s="215">
        <v>0</v>
      </c>
      <c r="L288" s="120" t="s">
        <v>47</v>
      </c>
      <c r="M288" s="118" t="s">
        <v>1164</v>
      </c>
      <c r="N288" s="120" t="s">
        <v>1164</v>
      </c>
      <c r="O288" s="118" t="s">
        <v>1164</v>
      </c>
      <c r="P288" s="118" t="s">
        <v>1164</v>
      </c>
      <c r="Q288" s="118"/>
      <c r="R288" s="120" t="s">
        <v>33</v>
      </c>
      <c r="S288" s="126"/>
    </row>
    <row r="289" s="131" customFormat="1" ht="45" customHeight="1" spans="1:20">
      <c r="A289" s="138"/>
      <c r="B289" s="145" t="s">
        <v>1289</v>
      </c>
      <c r="C289" s="142"/>
      <c r="D289" s="142"/>
      <c r="E289" s="142"/>
      <c r="F289" s="146"/>
      <c r="G289" s="142"/>
      <c r="H289" s="142"/>
      <c r="I289" s="142"/>
      <c r="J289" s="142"/>
      <c r="K289" s="142"/>
      <c r="L289" s="142"/>
      <c r="M289" s="142"/>
      <c r="N289" s="142"/>
      <c r="O289" s="142"/>
      <c r="P289" s="142"/>
      <c r="Q289" s="142"/>
      <c r="R289" s="142"/>
      <c r="S289" s="143"/>
      <c r="T289" s="162"/>
    </row>
    <row r="290" s="111" customFormat="1" ht="67.5" spans="1:20">
      <c r="A290" s="121">
        <v>1</v>
      </c>
      <c r="B290" s="121">
        <v>24</v>
      </c>
      <c r="C290" s="122">
        <v>2013</v>
      </c>
      <c r="D290" s="118" t="s">
        <v>19</v>
      </c>
      <c r="E290" s="118" t="s">
        <v>752</v>
      </c>
      <c r="F290" s="120" t="s">
        <v>122</v>
      </c>
      <c r="G290" s="118" t="s">
        <v>123</v>
      </c>
      <c r="H290" s="118" t="s">
        <v>124</v>
      </c>
      <c r="I290" s="118">
        <v>179</v>
      </c>
      <c r="J290" s="124">
        <v>179</v>
      </c>
      <c r="K290" s="124">
        <v>0</v>
      </c>
      <c r="L290" s="118" t="s">
        <v>23</v>
      </c>
      <c r="M290" s="118" t="s">
        <v>125</v>
      </c>
      <c r="N290" s="118" t="s">
        <v>125</v>
      </c>
      <c r="O290" s="118" t="s">
        <v>125</v>
      </c>
      <c r="P290" s="118" t="s">
        <v>125</v>
      </c>
      <c r="Q290" s="118" t="s">
        <v>126</v>
      </c>
      <c r="R290" s="120" t="s">
        <v>127</v>
      </c>
      <c r="S290" s="126"/>
    </row>
    <row r="291" s="111" customFormat="1" ht="54" spans="1:20">
      <c r="A291" s="121">
        <v>2</v>
      </c>
      <c r="B291" s="121">
        <v>42</v>
      </c>
      <c r="C291" s="122">
        <v>2014</v>
      </c>
      <c r="D291" s="118" t="s">
        <v>19</v>
      </c>
      <c r="E291" s="118" t="s">
        <v>752</v>
      </c>
      <c r="F291" s="120" t="s">
        <v>182</v>
      </c>
      <c r="G291" s="118" t="s">
        <v>183</v>
      </c>
      <c r="H291" s="118" t="s">
        <v>184</v>
      </c>
      <c r="I291" s="118">
        <v>100</v>
      </c>
      <c r="J291" s="124">
        <v>100</v>
      </c>
      <c r="K291" s="124">
        <v>0</v>
      </c>
      <c r="L291" s="118" t="s">
        <v>23</v>
      </c>
      <c r="M291" s="118" t="s">
        <v>185</v>
      </c>
      <c r="N291" s="118" t="s">
        <v>186</v>
      </c>
      <c r="O291" s="118" t="s">
        <v>185</v>
      </c>
      <c r="P291" s="118" t="s">
        <v>185</v>
      </c>
      <c r="Q291" s="118" t="s">
        <v>126</v>
      </c>
      <c r="R291" s="120" t="s">
        <v>38</v>
      </c>
      <c r="S291" s="126"/>
    </row>
    <row r="292" s="111" customFormat="1" ht="40.5" spans="1:20">
      <c r="A292" s="121">
        <v>3</v>
      </c>
      <c r="B292" s="121">
        <v>47</v>
      </c>
      <c r="C292" s="122">
        <v>2014</v>
      </c>
      <c r="D292" s="118" t="s">
        <v>19</v>
      </c>
      <c r="E292" s="118" t="s">
        <v>752</v>
      </c>
      <c r="F292" s="120" t="s">
        <v>201</v>
      </c>
      <c r="G292" s="118" t="s">
        <v>202</v>
      </c>
      <c r="H292" s="118" t="s">
        <v>203</v>
      </c>
      <c r="I292" s="118">
        <v>65</v>
      </c>
      <c r="J292" s="124">
        <v>60</v>
      </c>
      <c r="K292" s="124">
        <v>5</v>
      </c>
      <c r="L292" s="118" t="s">
        <v>23</v>
      </c>
      <c r="M292" s="118" t="s">
        <v>204</v>
      </c>
      <c r="N292" s="118" t="s">
        <v>205</v>
      </c>
      <c r="O292" s="118" t="s">
        <v>204</v>
      </c>
      <c r="P292" s="118" t="s">
        <v>204</v>
      </c>
      <c r="Q292" s="118" t="s">
        <v>126</v>
      </c>
      <c r="R292" s="120" t="s">
        <v>38</v>
      </c>
      <c r="S292" s="126"/>
    </row>
    <row r="293" s="111" customFormat="1" ht="40.5" spans="1:20">
      <c r="A293" s="121">
        <v>4</v>
      </c>
      <c r="B293" s="121">
        <v>68</v>
      </c>
      <c r="C293" s="122">
        <v>2015</v>
      </c>
      <c r="D293" s="118" t="s">
        <v>19</v>
      </c>
      <c r="E293" s="118" t="s">
        <v>752</v>
      </c>
      <c r="F293" s="120" t="s">
        <v>245</v>
      </c>
      <c r="G293" s="118" t="s">
        <v>183</v>
      </c>
      <c r="H293" s="118" t="s">
        <v>246</v>
      </c>
      <c r="I293" s="118">
        <v>150</v>
      </c>
      <c r="J293" s="124">
        <v>150</v>
      </c>
      <c r="K293" s="124">
        <v>0</v>
      </c>
      <c r="L293" s="118" t="s">
        <v>23</v>
      </c>
      <c r="M293" s="118" t="s">
        <v>185</v>
      </c>
      <c r="N293" s="118" t="s">
        <v>186</v>
      </c>
      <c r="O293" s="118" t="s">
        <v>185</v>
      </c>
      <c r="P293" s="118" t="s">
        <v>185</v>
      </c>
      <c r="Q293" s="118" t="s">
        <v>126</v>
      </c>
      <c r="R293" s="120" t="s">
        <v>38</v>
      </c>
      <c r="S293" s="126"/>
    </row>
    <row r="294" s="111" customFormat="1" ht="40.5" spans="1:20">
      <c r="A294" s="121">
        <v>5</v>
      </c>
      <c r="B294" s="121">
        <v>81</v>
      </c>
      <c r="C294" s="122">
        <v>2015</v>
      </c>
      <c r="D294" s="118" t="s">
        <v>19</v>
      </c>
      <c r="E294" s="118" t="s">
        <v>752</v>
      </c>
      <c r="F294" s="120" t="s">
        <v>1290</v>
      </c>
      <c r="G294" s="118" t="s">
        <v>345</v>
      </c>
      <c r="H294" s="118" t="s">
        <v>285</v>
      </c>
      <c r="I294" s="118">
        <v>30</v>
      </c>
      <c r="J294" s="124">
        <v>30</v>
      </c>
      <c r="K294" s="124">
        <v>0</v>
      </c>
      <c r="L294" s="118" t="s">
        <v>23</v>
      </c>
      <c r="M294" s="118" t="s">
        <v>286</v>
      </c>
      <c r="N294" s="118" t="s">
        <v>286</v>
      </c>
      <c r="O294" s="118" t="s">
        <v>286</v>
      </c>
      <c r="P294" s="118" t="s">
        <v>286</v>
      </c>
      <c r="Q294" s="118" t="s">
        <v>126</v>
      </c>
      <c r="R294" s="120" t="s">
        <v>127</v>
      </c>
      <c r="S294" s="126"/>
    </row>
    <row r="295" s="111" customFormat="1" ht="40.5" spans="1:20">
      <c r="A295" s="121">
        <v>6</v>
      </c>
      <c r="B295" s="121">
        <v>105</v>
      </c>
      <c r="C295" s="122">
        <v>2016</v>
      </c>
      <c r="D295" s="118" t="s">
        <v>300</v>
      </c>
      <c r="E295" s="118" t="s">
        <v>752</v>
      </c>
      <c r="F295" s="120" t="s">
        <v>341</v>
      </c>
      <c r="G295" s="118" t="s">
        <v>202</v>
      </c>
      <c r="H295" s="118" t="s">
        <v>342</v>
      </c>
      <c r="I295" s="118">
        <v>18.93</v>
      </c>
      <c r="J295" s="124">
        <v>18.93</v>
      </c>
      <c r="K295" s="124">
        <v>0</v>
      </c>
      <c r="L295" s="118" t="s">
        <v>47</v>
      </c>
      <c r="M295" s="118" t="s">
        <v>343</v>
      </c>
      <c r="N295" s="118" t="s">
        <v>343</v>
      </c>
      <c r="O295" s="118" t="s">
        <v>343</v>
      </c>
      <c r="P295" s="118" t="s">
        <v>343</v>
      </c>
      <c r="Q295" s="118" t="s">
        <v>1291</v>
      </c>
      <c r="R295" s="120" t="s">
        <v>33</v>
      </c>
      <c r="S295" s="126"/>
    </row>
    <row r="296" s="111" customFormat="1" ht="27" spans="1:20">
      <c r="A296" s="121">
        <v>7</v>
      </c>
      <c r="B296" s="121">
        <v>106</v>
      </c>
      <c r="C296" s="122">
        <v>2016</v>
      </c>
      <c r="D296" s="118" t="s">
        <v>300</v>
      </c>
      <c r="E296" s="118" t="s">
        <v>752</v>
      </c>
      <c r="F296" s="120" t="s">
        <v>344</v>
      </c>
      <c r="G296" s="118" t="s">
        <v>345</v>
      </c>
      <c r="H296" s="118" t="s">
        <v>346</v>
      </c>
      <c r="I296" s="118">
        <v>64.27</v>
      </c>
      <c r="J296" s="124">
        <v>64.27</v>
      </c>
      <c r="K296" s="124">
        <v>0</v>
      </c>
      <c r="L296" s="118" t="s">
        <v>47</v>
      </c>
      <c r="M296" s="118" t="s">
        <v>347</v>
      </c>
      <c r="N296" s="118" t="s">
        <v>347</v>
      </c>
      <c r="O296" s="118" t="s">
        <v>347</v>
      </c>
      <c r="P296" s="118" t="s">
        <v>347</v>
      </c>
      <c r="Q296" s="118" t="s">
        <v>1292</v>
      </c>
      <c r="R296" s="120" t="s">
        <v>33</v>
      </c>
      <c r="S296" s="126"/>
    </row>
    <row r="297" s="111" customFormat="1" ht="27" spans="1:20">
      <c r="A297" s="121">
        <v>8</v>
      </c>
      <c r="B297" s="121">
        <v>107</v>
      </c>
      <c r="C297" s="122">
        <v>2016</v>
      </c>
      <c r="D297" s="118" t="s">
        <v>300</v>
      </c>
      <c r="E297" s="118" t="s">
        <v>752</v>
      </c>
      <c r="F297" s="120" t="s">
        <v>348</v>
      </c>
      <c r="G297" s="118" t="s">
        <v>345</v>
      </c>
      <c r="H297" s="118" t="s">
        <v>349</v>
      </c>
      <c r="I297" s="118">
        <v>7.07</v>
      </c>
      <c r="J297" s="124">
        <v>7.07</v>
      </c>
      <c r="K297" s="124">
        <v>0</v>
      </c>
      <c r="L297" s="118" t="s">
        <v>47</v>
      </c>
      <c r="M297" s="118" t="s">
        <v>350</v>
      </c>
      <c r="N297" s="118" t="s">
        <v>350</v>
      </c>
      <c r="O297" s="118" t="s">
        <v>350</v>
      </c>
      <c r="P297" s="118" t="s">
        <v>350</v>
      </c>
      <c r="Q297" s="118" t="s">
        <v>1292</v>
      </c>
      <c r="R297" s="120" t="s">
        <v>33</v>
      </c>
      <c r="S297" s="126"/>
    </row>
    <row r="298" s="111" customFormat="1" ht="40.5" spans="1:20">
      <c r="A298" s="121">
        <v>9</v>
      </c>
      <c r="B298" s="121">
        <v>108</v>
      </c>
      <c r="C298" s="122">
        <v>2016</v>
      </c>
      <c r="D298" s="118" t="s">
        <v>300</v>
      </c>
      <c r="E298" s="118" t="s">
        <v>752</v>
      </c>
      <c r="F298" s="120" t="s">
        <v>351</v>
      </c>
      <c r="G298" s="118" t="s">
        <v>352</v>
      </c>
      <c r="H298" s="118" t="s">
        <v>353</v>
      </c>
      <c r="I298" s="118">
        <v>23.55</v>
      </c>
      <c r="J298" s="124">
        <v>23.55</v>
      </c>
      <c r="K298" s="124">
        <v>0</v>
      </c>
      <c r="L298" s="118" t="s">
        <v>47</v>
      </c>
      <c r="M298" s="118" t="s">
        <v>354</v>
      </c>
      <c r="N298" s="118" t="s">
        <v>354</v>
      </c>
      <c r="O298" s="118" t="s">
        <v>354</v>
      </c>
      <c r="P298" s="118" t="s">
        <v>354</v>
      </c>
      <c r="Q298" s="118" t="s">
        <v>1293</v>
      </c>
      <c r="R298" s="120" t="s">
        <v>33</v>
      </c>
      <c r="S298" s="126"/>
    </row>
    <row r="299" s="111" customFormat="1" ht="40.5" spans="1:20">
      <c r="A299" s="211">
        <v>10</v>
      </c>
      <c r="B299" s="121">
        <v>143</v>
      </c>
      <c r="C299" s="122">
        <v>2016</v>
      </c>
      <c r="D299" s="118" t="s">
        <v>300</v>
      </c>
      <c r="E299" s="118" t="s">
        <v>752</v>
      </c>
      <c r="F299" s="118" t="s">
        <v>448</v>
      </c>
      <c r="G299" s="120" t="s">
        <v>352</v>
      </c>
      <c r="H299" s="118" t="s">
        <v>449</v>
      </c>
      <c r="I299" s="118">
        <v>166.24</v>
      </c>
      <c r="J299" s="118">
        <v>166.24</v>
      </c>
      <c r="K299" s="124"/>
      <c r="L299" s="124" t="s">
        <v>30</v>
      </c>
      <c r="M299" s="118" t="s">
        <v>450</v>
      </c>
      <c r="N299" s="118" t="s">
        <v>450</v>
      </c>
      <c r="O299" s="118" t="s">
        <v>450</v>
      </c>
      <c r="P299" s="118" t="s">
        <v>450</v>
      </c>
      <c r="Q299" s="118" t="s">
        <v>126</v>
      </c>
      <c r="R299" s="120"/>
      <c r="S299" s="126"/>
    </row>
    <row r="300" s="111" customFormat="1" ht="27" spans="1:20">
      <c r="A300" s="121">
        <v>11</v>
      </c>
      <c r="B300" s="121">
        <v>155</v>
      </c>
      <c r="C300" s="122">
        <v>2017</v>
      </c>
      <c r="D300" s="118" t="s">
        <v>300</v>
      </c>
      <c r="E300" s="118" t="s">
        <v>752</v>
      </c>
      <c r="F300" s="120" t="s">
        <v>490</v>
      </c>
      <c r="G300" s="118" t="s">
        <v>491</v>
      </c>
      <c r="H300" s="118" t="s">
        <v>492</v>
      </c>
      <c r="I300" s="118">
        <v>77.57</v>
      </c>
      <c r="J300" s="124">
        <v>77.57</v>
      </c>
      <c r="K300" s="124">
        <v>0</v>
      </c>
      <c r="L300" s="118" t="s">
        <v>47</v>
      </c>
      <c r="M300" s="118" t="s">
        <v>493</v>
      </c>
      <c r="N300" s="118" t="s">
        <v>493</v>
      </c>
      <c r="O300" s="118" t="s">
        <v>493</v>
      </c>
      <c r="P300" s="118" t="s">
        <v>493</v>
      </c>
      <c r="Q300" s="118" t="s">
        <v>1294</v>
      </c>
      <c r="R300" s="120" t="s">
        <v>33</v>
      </c>
      <c r="S300" s="126"/>
    </row>
    <row r="301" s="111" customFormat="1" ht="40.5" spans="1:20">
      <c r="A301" s="121">
        <v>12</v>
      </c>
      <c r="B301" s="121">
        <v>163</v>
      </c>
      <c r="C301" s="122">
        <v>2017</v>
      </c>
      <c r="D301" s="118" t="s">
        <v>300</v>
      </c>
      <c r="E301" s="118" t="s">
        <v>752</v>
      </c>
      <c r="F301" s="120" t="s">
        <v>515</v>
      </c>
      <c r="G301" s="118" t="s">
        <v>183</v>
      </c>
      <c r="H301" s="118" t="s">
        <v>516</v>
      </c>
      <c r="I301" s="118">
        <v>65</v>
      </c>
      <c r="J301" s="124">
        <v>65</v>
      </c>
      <c r="K301" s="124">
        <v>0</v>
      </c>
      <c r="L301" s="118" t="s">
        <v>23</v>
      </c>
      <c r="M301" s="118" t="s">
        <v>185</v>
      </c>
      <c r="N301" s="118" t="s">
        <v>186</v>
      </c>
      <c r="O301" s="118" t="s">
        <v>185</v>
      </c>
      <c r="P301" s="118" t="s">
        <v>185</v>
      </c>
      <c r="Q301" s="118" t="s">
        <v>126</v>
      </c>
      <c r="R301" s="120" t="s">
        <v>38</v>
      </c>
      <c r="S301" s="126"/>
    </row>
    <row r="302" s="111" customFormat="1" ht="54" spans="1:20">
      <c r="A302" s="121">
        <v>13</v>
      </c>
      <c r="B302" s="121">
        <v>183</v>
      </c>
      <c r="C302" s="122">
        <v>2018</v>
      </c>
      <c r="D302" s="118" t="s">
        <v>300</v>
      </c>
      <c r="E302" s="118" t="s">
        <v>752</v>
      </c>
      <c r="F302" s="120" t="s">
        <v>555</v>
      </c>
      <c r="G302" s="118" t="s">
        <v>352</v>
      </c>
      <c r="H302" s="118" t="s">
        <v>556</v>
      </c>
      <c r="I302" s="118">
        <v>320</v>
      </c>
      <c r="J302" s="124">
        <v>320</v>
      </c>
      <c r="K302" s="124">
        <v>0</v>
      </c>
      <c r="L302" s="118" t="s">
        <v>23</v>
      </c>
      <c r="M302" s="118" t="s">
        <v>450</v>
      </c>
      <c r="N302" s="118" t="s">
        <v>557</v>
      </c>
      <c r="O302" s="118" t="s">
        <v>450</v>
      </c>
      <c r="P302" s="118" t="s">
        <v>450</v>
      </c>
      <c r="Q302" s="118" t="s">
        <v>126</v>
      </c>
      <c r="R302" s="120" t="s">
        <v>38</v>
      </c>
      <c r="S302" s="126"/>
    </row>
    <row r="303" s="111" customFormat="1" ht="203" customHeight="1" spans="1:20">
      <c r="A303" s="121">
        <v>14</v>
      </c>
      <c r="B303" s="121">
        <v>244</v>
      </c>
      <c r="C303" s="122">
        <v>2020</v>
      </c>
      <c r="D303" s="118" t="s">
        <v>300</v>
      </c>
      <c r="E303" s="118" t="s">
        <v>752</v>
      </c>
      <c r="F303" s="120" t="s">
        <v>742</v>
      </c>
      <c r="G303" s="118" t="s">
        <v>743</v>
      </c>
      <c r="H303" s="118" t="s">
        <v>744</v>
      </c>
      <c r="I303" s="118">
        <v>899.85</v>
      </c>
      <c r="J303" s="124">
        <v>899.85</v>
      </c>
      <c r="K303" s="124">
        <v>0</v>
      </c>
      <c r="L303" s="118" t="s">
        <v>30</v>
      </c>
      <c r="M303" s="118" t="s">
        <v>745</v>
      </c>
      <c r="N303" s="118" t="s">
        <v>746</v>
      </c>
      <c r="O303" s="118" t="s">
        <v>745</v>
      </c>
      <c r="P303" s="118" t="s">
        <v>745</v>
      </c>
      <c r="Q303" s="118" t="s">
        <v>747</v>
      </c>
      <c r="R303" s="120"/>
      <c r="S303" s="126"/>
    </row>
    <row r="304" s="111" customFormat="1" ht="40.5" spans="1:20">
      <c r="A304" s="121">
        <v>15</v>
      </c>
      <c r="B304" s="121">
        <v>246</v>
      </c>
      <c r="C304" s="122">
        <v>2020</v>
      </c>
      <c r="D304" s="118" t="s">
        <v>300</v>
      </c>
      <c r="E304" s="118" t="s">
        <v>752</v>
      </c>
      <c r="F304" s="120" t="s">
        <v>751</v>
      </c>
      <c r="G304" s="118" t="s">
        <v>752</v>
      </c>
      <c r="H304" s="118" t="s">
        <v>753</v>
      </c>
      <c r="I304" s="118">
        <v>599.15</v>
      </c>
      <c r="J304" s="124">
        <v>599.15</v>
      </c>
      <c r="K304" s="124">
        <v>0</v>
      </c>
      <c r="L304" s="118" t="s">
        <v>23</v>
      </c>
      <c r="M304" s="118" t="s">
        <v>754</v>
      </c>
      <c r="N304" s="118" t="s">
        <v>754</v>
      </c>
      <c r="O304" s="118" t="s">
        <v>754</v>
      </c>
      <c r="P304" s="118" t="s">
        <v>754</v>
      </c>
      <c r="Q304" s="118" t="s">
        <v>126</v>
      </c>
      <c r="R304" s="120" t="s">
        <v>38</v>
      </c>
      <c r="S304" s="126"/>
    </row>
    <row r="305" s="111" customFormat="1" ht="40.5" spans="1:19">
      <c r="A305" s="121">
        <v>16</v>
      </c>
      <c r="B305" s="121">
        <v>252</v>
      </c>
      <c r="C305" s="122">
        <v>2020</v>
      </c>
      <c r="D305" s="118" t="s">
        <v>300</v>
      </c>
      <c r="E305" s="118" t="s">
        <v>752</v>
      </c>
      <c r="F305" s="120" t="s">
        <v>774</v>
      </c>
      <c r="G305" s="118" t="s">
        <v>775</v>
      </c>
      <c r="H305" s="118" t="s">
        <v>776</v>
      </c>
      <c r="I305" s="118">
        <v>39.98</v>
      </c>
      <c r="J305" s="124">
        <v>39.98</v>
      </c>
      <c r="K305" s="124">
        <v>0</v>
      </c>
      <c r="L305" s="118" t="s">
        <v>47</v>
      </c>
      <c r="M305" s="118" t="s">
        <v>777</v>
      </c>
      <c r="N305" s="118" t="s">
        <v>777</v>
      </c>
      <c r="O305" s="118" t="s">
        <v>777</v>
      </c>
      <c r="P305" s="118" t="s">
        <v>777</v>
      </c>
      <c r="Q305" s="118" t="s">
        <v>1295</v>
      </c>
      <c r="R305" s="120" t="s">
        <v>33</v>
      </c>
      <c r="S305" s="126"/>
    </row>
    <row r="306" s="111" customFormat="1" ht="40.5" spans="1:19">
      <c r="A306" s="121">
        <v>17</v>
      </c>
      <c r="B306" s="121">
        <v>257</v>
      </c>
      <c r="C306" s="122">
        <v>2020</v>
      </c>
      <c r="D306" s="118" t="s">
        <v>300</v>
      </c>
      <c r="E306" s="118" t="s">
        <v>752</v>
      </c>
      <c r="F306" s="120" t="s">
        <v>791</v>
      </c>
      <c r="G306" s="118" t="s">
        <v>792</v>
      </c>
      <c r="H306" s="118" t="s">
        <v>793</v>
      </c>
      <c r="I306" s="118">
        <v>100.04</v>
      </c>
      <c r="J306" s="124">
        <v>100.04</v>
      </c>
      <c r="K306" s="124">
        <v>0</v>
      </c>
      <c r="L306" s="118" t="s">
        <v>23</v>
      </c>
      <c r="M306" s="118" t="s">
        <v>450</v>
      </c>
      <c r="N306" s="118" t="s">
        <v>794</v>
      </c>
      <c r="O306" s="118" t="s">
        <v>450</v>
      </c>
      <c r="P306" s="118" t="s">
        <v>450</v>
      </c>
      <c r="Q306" s="118" t="s">
        <v>126</v>
      </c>
      <c r="R306" s="120" t="s">
        <v>102</v>
      </c>
      <c r="S306" s="126"/>
    </row>
    <row r="307" s="111" customFormat="1" ht="108" spans="1:19">
      <c r="A307" s="121">
        <v>18</v>
      </c>
      <c r="B307" s="121">
        <v>259</v>
      </c>
      <c r="C307" s="122">
        <v>2020</v>
      </c>
      <c r="D307" s="118" t="s">
        <v>300</v>
      </c>
      <c r="E307" s="118" t="s">
        <v>752</v>
      </c>
      <c r="F307" s="120" t="s">
        <v>798</v>
      </c>
      <c r="G307" s="118" t="s">
        <v>799</v>
      </c>
      <c r="H307" s="118" t="s">
        <v>800</v>
      </c>
      <c r="I307" s="118">
        <v>249.68</v>
      </c>
      <c r="J307" s="124">
        <v>249.68</v>
      </c>
      <c r="K307" s="124">
        <v>0</v>
      </c>
      <c r="L307" s="118" t="s">
        <v>47</v>
      </c>
      <c r="M307" s="118" t="s">
        <v>801</v>
      </c>
      <c r="N307" s="118" t="s">
        <v>802</v>
      </c>
      <c r="O307" s="118" t="s">
        <v>801</v>
      </c>
      <c r="P307" s="118" t="s">
        <v>801</v>
      </c>
      <c r="Q307" s="118"/>
      <c r="R307" s="120" t="s">
        <v>33</v>
      </c>
      <c r="S307" s="126"/>
    </row>
    <row r="308" s="111" customFormat="1" ht="211" customHeight="1" spans="1:19">
      <c r="A308" s="121">
        <v>19</v>
      </c>
      <c r="B308" s="121">
        <v>325</v>
      </c>
      <c r="C308" s="122">
        <v>2022</v>
      </c>
      <c r="D308" s="118" t="s">
        <v>823</v>
      </c>
      <c r="E308" s="118" t="s">
        <v>752</v>
      </c>
      <c r="F308" s="120" t="s">
        <v>897</v>
      </c>
      <c r="G308" s="118" t="s">
        <v>898</v>
      </c>
      <c r="H308" s="118" t="s">
        <v>899</v>
      </c>
      <c r="I308" s="118">
        <v>1534.9</v>
      </c>
      <c r="J308" s="124">
        <v>1534.9</v>
      </c>
      <c r="K308" s="124">
        <v>0</v>
      </c>
      <c r="L308" s="118" t="s">
        <v>30</v>
      </c>
      <c r="M308" s="118" t="s">
        <v>900</v>
      </c>
      <c r="N308" s="118" t="s">
        <v>1286</v>
      </c>
      <c r="O308" s="118" t="s">
        <v>900</v>
      </c>
      <c r="P308" s="118" t="s">
        <v>900</v>
      </c>
      <c r="Q308" s="118" t="s">
        <v>747</v>
      </c>
      <c r="R308" s="120" t="s">
        <v>33</v>
      </c>
      <c r="S308" s="126"/>
    </row>
    <row r="309" s="111" customFormat="1" ht="94.5" spans="1:19">
      <c r="A309" s="121">
        <v>20</v>
      </c>
      <c r="B309" s="121">
        <v>330</v>
      </c>
      <c r="C309" s="122">
        <v>2022</v>
      </c>
      <c r="D309" s="118" t="s">
        <v>823</v>
      </c>
      <c r="E309" s="118" t="s">
        <v>752</v>
      </c>
      <c r="F309" s="120" t="s">
        <v>915</v>
      </c>
      <c r="G309" s="118" t="s">
        <v>916</v>
      </c>
      <c r="H309" s="118" t="s">
        <v>1296</v>
      </c>
      <c r="I309" s="118">
        <v>74.5296</v>
      </c>
      <c r="J309" s="124">
        <v>74.5296</v>
      </c>
      <c r="K309" s="124">
        <v>0</v>
      </c>
      <c r="L309" s="118" t="s">
        <v>47</v>
      </c>
      <c r="M309" s="118" t="s">
        <v>918</v>
      </c>
      <c r="N309" s="118" t="s">
        <v>918</v>
      </c>
      <c r="O309" s="118" t="s">
        <v>918</v>
      </c>
      <c r="P309" s="118" t="s">
        <v>918</v>
      </c>
      <c r="Q309" s="118" t="s">
        <v>1297</v>
      </c>
      <c r="R309" s="120" t="s">
        <v>33</v>
      </c>
      <c r="S309" s="126"/>
    </row>
    <row r="310" s="111" customFormat="1" ht="54" spans="1:19">
      <c r="A310" s="121">
        <v>21</v>
      </c>
      <c r="B310" s="121">
        <v>349</v>
      </c>
      <c r="C310" s="122">
        <v>2023</v>
      </c>
      <c r="D310" s="118" t="s">
        <v>823</v>
      </c>
      <c r="E310" s="118" t="s">
        <v>752</v>
      </c>
      <c r="F310" s="120" t="s">
        <v>946</v>
      </c>
      <c r="G310" s="118" t="s">
        <v>345</v>
      </c>
      <c r="H310" s="118" t="s">
        <v>947</v>
      </c>
      <c r="I310" s="118">
        <v>599.98</v>
      </c>
      <c r="J310" s="124">
        <v>599.98</v>
      </c>
      <c r="K310" s="124">
        <v>0</v>
      </c>
      <c r="L310" s="118" t="s">
        <v>23</v>
      </c>
      <c r="M310" s="118" t="s">
        <v>286</v>
      </c>
      <c r="N310" s="118" t="s">
        <v>286</v>
      </c>
      <c r="O310" s="118" t="s">
        <v>286</v>
      </c>
      <c r="P310" s="118" t="s">
        <v>286</v>
      </c>
      <c r="Q310" s="118" t="s">
        <v>126</v>
      </c>
      <c r="R310" s="120" t="s">
        <v>102</v>
      </c>
      <c r="S310" s="126"/>
    </row>
    <row r="311" s="111" customFormat="1" ht="94.5" spans="1:19">
      <c r="A311" s="121">
        <v>22</v>
      </c>
      <c r="B311" s="121">
        <v>359</v>
      </c>
      <c r="C311" s="122">
        <v>2023</v>
      </c>
      <c r="D311" s="118" t="s">
        <v>823</v>
      </c>
      <c r="E311" s="118" t="s">
        <v>752</v>
      </c>
      <c r="F311" s="120" t="s">
        <v>973</v>
      </c>
      <c r="G311" s="118" t="s">
        <v>974</v>
      </c>
      <c r="H311" s="118" t="s">
        <v>975</v>
      </c>
      <c r="I311" s="118">
        <v>1526.381086</v>
      </c>
      <c r="J311" s="124">
        <v>1526.381086</v>
      </c>
      <c r="K311" s="124">
        <v>0</v>
      </c>
      <c r="L311" s="118" t="s">
        <v>23</v>
      </c>
      <c r="M311" s="118" t="s">
        <v>976</v>
      </c>
      <c r="N311" s="118" t="s">
        <v>977</v>
      </c>
      <c r="O311" s="118" t="s">
        <v>976</v>
      </c>
      <c r="P311" s="118" t="s">
        <v>976</v>
      </c>
      <c r="Q311" s="118" t="s">
        <v>1298</v>
      </c>
      <c r="R311" s="120" t="s">
        <v>38</v>
      </c>
      <c r="S311" s="126"/>
    </row>
    <row r="312" s="111" customFormat="1" ht="40.5" spans="1:19">
      <c r="A312" s="121">
        <v>23</v>
      </c>
      <c r="B312" s="121">
        <v>399</v>
      </c>
      <c r="C312" s="122">
        <v>2016</v>
      </c>
      <c r="D312" s="118" t="s">
        <v>993</v>
      </c>
      <c r="E312" s="118" t="s">
        <v>752</v>
      </c>
      <c r="F312" s="120" t="s">
        <v>1009</v>
      </c>
      <c r="G312" s="118" t="s">
        <v>1010</v>
      </c>
      <c r="H312" s="118" t="s">
        <v>1011</v>
      </c>
      <c r="I312" s="118">
        <v>700</v>
      </c>
      <c r="J312" s="124">
        <v>700</v>
      </c>
      <c r="K312" s="124">
        <v>0</v>
      </c>
      <c r="L312" s="118" t="s">
        <v>23</v>
      </c>
      <c r="M312" s="118" t="s">
        <v>1012</v>
      </c>
      <c r="N312" s="118" t="s">
        <v>1013</v>
      </c>
      <c r="O312" s="118" t="s">
        <v>1012</v>
      </c>
      <c r="P312" s="118" t="s">
        <v>1012</v>
      </c>
      <c r="Q312" s="118" t="s">
        <v>126</v>
      </c>
      <c r="R312" s="120" t="s">
        <v>38</v>
      </c>
      <c r="S312" s="126" t="s">
        <v>1014</v>
      </c>
    </row>
    <row r="313" s="111" customFormat="1" ht="40.5" spans="1:19">
      <c r="A313" s="121">
        <v>24</v>
      </c>
      <c r="B313" s="147">
        <v>430</v>
      </c>
      <c r="C313" s="122">
        <v>2018</v>
      </c>
      <c r="D313" s="118" t="s">
        <v>300</v>
      </c>
      <c r="E313" s="118" t="s">
        <v>752</v>
      </c>
      <c r="F313" s="120" t="s">
        <v>1042</v>
      </c>
      <c r="G313" s="118" t="s">
        <v>202</v>
      </c>
      <c r="H313" s="118" t="s">
        <v>1043</v>
      </c>
      <c r="I313" s="118">
        <v>8.76</v>
      </c>
      <c r="J313" s="124">
        <v>8.76</v>
      </c>
      <c r="K313" s="124">
        <v>0</v>
      </c>
      <c r="L313" s="118" t="s">
        <v>30</v>
      </c>
      <c r="M313" s="118" t="s">
        <v>204</v>
      </c>
      <c r="N313" s="118" t="s">
        <v>204</v>
      </c>
      <c r="O313" s="118" t="s">
        <v>204</v>
      </c>
      <c r="P313" s="118" t="s">
        <v>204</v>
      </c>
      <c r="Q313" s="118" t="s">
        <v>126</v>
      </c>
      <c r="R313" s="120" t="s">
        <v>33</v>
      </c>
      <c r="S313" s="126"/>
    </row>
    <row r="314" s="111" customFormat="1" ht="67.5" spans="1:19">
      <c r="A314" s="121">
        <v>25</v>
      </c>
      <c r="B314" s="121">
        <v>431</v>
      </c>
      <c r="C314" s="122">
        <v>2018</v>
      </c>
      <c r="D314" s="118" t="s">
        <v>300</v>
      </c>
      <c r="E314" s="118" t="s">
        <v>752</v>
      </c>
      <c r="F314" s="120" t="s">
        <v>1044</v>
      </c>
      <c r="G314" s="118" t="s">
        <v>491</v>
      </c>
      <c r="H314" s="118" t="s">
        <v>1045</v>
      </c>
      <c r="I314" s="118">
        <v>30</v>
      </c>
      <c r="J314" s="124">
        <v>30</v>
      </c>
      <c r="K314" s="124">
        <v>0</v>
      </c>
      <c r="L314" s="118" t="s">
        <v>30</v>
      </c>
      <c r="M314" s="118" t="s">
        <v>1046</v>
      </c>
      <c r="N314" s="118" t="s">
        <v>1046</v>
      </c>
      <c r="O314" s="118" t="s">
        <v>1046</v>
      </c>
      <c r="P314" s="118" t="s">
        <v>1046</v>
      </c>
      <c r="Q314" s="118" t="s">
        <v>126</v>
      </c>
      <c r="R314" s="120" t="s">
        <v>33</v>
      </c>
      <c r="S314" s="126"/>
    </row>
    <row r="315" s="111" customFormat="1" ht="27" spans="1:19">
      <c r="A315" s="121">
        <v>26</v>
      </c>
      <c r="B315" s="212">
        <v>493</v>
      </c>
      <c r="C315" s="213">
        <v>2013</v>
      </c>
      <c r="D315" s="214" t="s">
        <v>19</v>
      </c>
      <c r="E315" s="118" t="s">
        <v>752</v>
      </c>
      <c r="F315" s="177" t="s">
        <v>1097</v>
      </c>
      <c r="G315" s="120" t="s">
        <v>352</v>
      </c>
      <c r="H315" s="120" t="s">
        <v>1098</v>
      </c>
      <c r="I315" s="118">
        <v>45</v>
      </c>
      <c r="J315" s="215">
        <v>45</v>
      </c>
      <c r="K315" s="215">
        <v>0</v>
      </c>
      <c r="L315" s="120" t="s">
        <v>47</v>
      </c>
      <c r="M315" s="118" t="s">
        <v>1099</v>
      </c>
      <c r="N315" s="120" t="s">
        <v>1099</v>
      </c>
      <c r="O315" s="118" t="s">
        <v>1099</v>
      </c>
      <c r="P315" s="118" t="s">
        <v>1099</v>
      </c>
      <c r="Q315" s="118"/>
      <c r="R315" s="120" t="s">
        <v>33</v>
      </c>
      <c r="S315" s="126"/>
    </row>
    <row r="316" s="111" customFormat="1" ht="40.5" spans="1:19">
      <c r="A316" s="121">
        <v>27</v>
      </c>
      <c r="B316" s="212">
        <v>494</v>
      </c>
      <c r="C316" s="213">
        <v>2013</v>
      </c>
      <c r="D316" s="214" t="s">
        <v>19</v>
      </c>
      <c r="E316" s="118" t="s">
        <v>752</v>
      </c>
      <c r="F316" s="177" t="s">
        <v>1100</v>
      </c>
      <c r="G316" s="120" t="s">
        <v>202</v>
      </c>
      <c r="H316" s="120" t="s">
        <v>1101</v>
      </c>
      <c r="I316" s="118">
        <v>50</v>
      </c>
      <c r="J316" s="215">
        <v>50</v>
      </c>
      <c r="K316" s="215">
        <v>0</v>
      </c>
      <c r="L316" s="120" t="s">
        <v>30</v>
      </c>
      <c r="M316" s="118" t="s">
        <v>204</v>
      </c>
      <c r="N316" s="120" t="s">
        <v>204</v>
      </c>
      <c r="O316" s="118" t="s">
        <v>204</v>
      </c>
      <c r="P316" s="118" t="s">
        <v>204</v>
      </c>
      <c r="Q316" s="118" t="s">
        <v>126</v>
      </c>
      <c r="R316" s="120" t="s">
        <v>33</v>
      </c>
      <c r="S316" s="126"/>
    </row>
    <row r="317" s="111" customFormat="1" ht="27" spans="1:19">
      <c r="A317" s="121">
        <v>28</v>
      </c>
      <c r="B317" s="212">
        <v>497</v>
      </c>
      <c r="C317" s="213">
        <v>2013</v>
      </c>
      <c r="D317" s="214" t="s">
        <v>19</v>
      </c>
      <c r="E317" s="118" t="s">
        <v>752</v>
      </c>
      <c r="F317" s="177" t="s">
        <v>1107</v>
      </c>
      <c r="G317" s="120" t="s">
        <v>183</v>
      </c>
      <c r="H317" s="120" t="s">
        <v>1108</v>
      </c>
      <c r="I317" s="118">
        <v>50</v>
      </c>
      <c r="J317" s="215">
        <v>50</v>
      </c>
      <c r="K317" s="215">
        <v>0</v>
      </c>
      <c r="L317" s="120" t="s">
        <v>47</v>
      </c>
      <c r="M317" s="118" t="s">
        <v>1109</v>
      </c>
      <c r="N317" s="118" t="s">
        <v>1109</v>
      </c>
      <c r="O317" s="118" t="s">
        <v>1109</v>
      </c>
      <c r="P317" s="118" t="s">
        <v>1109</v>
      </c>
      <c r="Q317" s="118"/>
      <c r="R317" s="120" t="s">
        <v>33</v>
      </c>
      <c r="S317" s="126"/>
    </row>
    <row r="318" s="111" customFormat="1" ht="40.5" spans="1:19">
      <c r="A318" s="121">
        <v>29</v>
      </c>
      <c r="B318" s="212">
        <v>502</v>
      </c>
      <c r="C318" s="213">
        <v>2014</v>
      </c>
      <c r="D318" s="214" t="s">
        <v>19</v>
      </c>
      <c r="E318" s="118" t="s">
        <v>752</v>
      </c>
      <c r="F318" s="177" t="s">
        <v>1121</v>
      </c>
      <c r="G318" s="120" t="s">
        <v>1122</v>
      </c>
      <c r="H318" s="120" t="s">
        <v>1123</v>
      </c>
      <c r="I318" s="118">
        <v>70</v>
      </c>
      <c r="J318" s="215">
        <v>70</v>
      </c>
      <c r="K318" s="215">
        <v>0</v>
      </c>
      <c r="L318" s="120" t="s">
        <v>23</v>
      </c>
      <c r="M318" s="118" t="s">
        <v>1124</v>
      </c>
      <c r="N318" s="120" t="s">
        <v>1124</v>
      </c>
      <c r="O318" s="118" t="s">
        <v>1124</v>
      </c>
      <c r="P318" s="118" t="s">
        <v>1124</v>
      </c>
      <c r="Q318" s="118" t="s">
        <v>126</v>
      </c>
      <c r="R318" s="120" t="s">
        <v>127</v>
      </c>
      <c r="S318" s="126"/>
    </row>
    <row r="319" s="111" customFormat="1" ht="40.5" spans="1:19">
      <c r="A319" s="121">
        <v>30</v>
      </c>
      <c r="B319" s="212">
        <v>517</v>
      </c>
      <c r="C319" s="213">
        <v>2014</v>
      </c>
      <c r="D319" s="214" t="s">
        <v>19</v>
      </c>
      <c r="E319" s="118" t="s">
        <v>752</v>
      </c>
      <c r="F319" s="177" t="s">
        <v>1158</v>
      </c>
      <c r="G319" s="120" t="s">
        <v>1122</v>
      </c>
      <c r="H319" s="120" t="s">
        <v>1159</v>
      </c>
      <c r="I319" s="118">
        <v>300.02</v>
      </c>
      <c r="J319" s="215">
        <v>300.02</v>
      </c>
      <c r="K319" s="215">
        <v>0</v>
      </c>
      <c r="L319" s="120" t="s">
        <v>47</v>
      </c>
      <c r="M319" s="118" t="s">
        <v>1160</v>
      </c>
      <c r="N319" s="120" t="s">
        <v>1160</v>
      </c>
      <c r="O319" s="118" t="s">
        <v>1160</v>
      </c>
      <c r="P319" s="118" t="s">
        <v>1160</v>
      </c>
      <c r="Q319" s="118"/>
      <c r="R319" s="120" t="s">
        <v>33</v>
      </c>
      <c r="S319" s="126"/>
    </row>
    <row r="320" s="111" customFormat="1" ht="67.5" spans="1:19">
      <c r="A320" s="211">
        <v>31</v>
      </c>
      <c r="B320" s="212">
        <v>526</v>
      </c>
      <c r="C320" s="213">
        <v>2018</v>
      </c>
      <c r="D320" s="214" t="s">
        <v>300</v>
      </c>
      <c r="E320" s="118" t="s">
        <v>752</v>
      </c>
      <c r="F320" s="118" t="s">
        <v>1179</v>
      </c>
      <c r="G320" s="177" t="s">
        <v>1180</v>
      </c>
      <c r="H320" s="120" t="s">
        <v>1181</v>
      </c>
      <c r="I320" s="120">
        <v>719.82</v>
      </c>
      <c r="J320" s="118">
        <v>719.82</v>
      </c>
      <c r="K320" s="215">
        <v>0</v>
      </c>
      <c r="L320" s="215" t="s">
        <v>30</v>
      </c>
      <c r="M320" s="120" t="s">
        <v>1182</v>
      </c>
      <c r="N320" s="118" t="s">
        <v>1182</v>
      </c>
      <c r="O320" s="120" t="s">
        <v>1182</v>
      </c>
      <c r="P320" s="118" t="s">
        <v>1183</v>
      </c>
      <c r="Q320" s="118" t="s">
        <v>1182</v>
      </c>
      <c r="R320" s="120"/>
      <c r="S320" s="126"/>
    </row>
    <row r="321" s="111" customFormat="1" ht="33" customHeight="1" spans="1:19">
      <c r="A321" s="121"/>
      <c r="B321" s="145" t="s">
        <v>1299</v>
      </c>
      <c r="C321" s="142"/>
      <c r="D321" s="142"/>
      <c r="E321" s="142"/>
      <c r="F321" s="146"/>
      <c r="G321" s="142"/>
      <c r="H321" s="142"/>
      <c r="I321" s="142"/>
      <c r="J321" s="142"/>
      <c r="K321" s="142"/>
      <c r="L321" s="142"/>
      <c r="M321" s="142"/>
      <c r="N321" s="142"/>
      <c r="O321" s="142"/>
      <c r="P321" s="142"/>
      <c r="Q321" s="142"/>
      <c r="R321" s="142"/>
      <c r="S321" s="143"/>
    </row>
    <row r="322" s="111" customFormat="1" ht="40.5" spans="1:19">
      <c r="A322" s="121">
        <v>1</v>
      </c>
      <c r="B322" s="121">
        <v>1</v>
      </c>
      <c r="C322" s="122">
        <v>2013</v>
      </c>
      <c r="D322" s="118" t="s">
        <v>19</v>
      </c>
      <c r="E322" s="118" t="s">
        <v>1300</v>
      </c>
      <c r="F322" s="120" t="s">
        <v>20</v>
      </c>
      <c r="G322" s="118" t="s">
        <v>21</v>
      </c>
      <c r="H322" s="118" t="s">
        <v>22</v>
      </c>
      <c r="I322" s="118">
        <v>90</v>
      </c>
      <c r="J322" s="124">
        <v>90</v>
      </c>
      <c r="K322" s="124">
        <v>0</v>
      </c>
      <c r="L322" s="118" t="s">
        <v>23</v>
      </c>
      <c r="M322" s="118" t="s">
        <v>24</v>
      </c>
      <c r="N322" s="118" t="s">
        <v>24</v>
      </c>
      <c r="O322" s="118" t="s">
        <v>24</v>
      </c>
      <c r="P322" s="118" t="s">
        <v>24</v>
      </c>
      <c r="Q322" s="118" t="s">
        <v>25</v>
      </c>
      <c r="R322" s="120" t="s">
        <v>26</v>
      </c>
      <c r="S322" s="126"/>
    </row>
    <row r="323" s="111" customFormat="1" ht="40.5" spans="1:19">
      <c r="A323" s="121">
        <v>2</v>
      </c>
      <c r="B323" s="121">
        <v>5</v>
      </c>
      <c r="C323" s="122">
        <v>2013</v>
      </c>
      <c r="D323" s="118" t="s">
        <v>19</v>
      </c>
      <c r="E323" s="118" t="s">
        <v>1300</v>
      </c>
      <c r="F323" s="120" t="s">
        <v>44</v>
      </c>
      <c r="G323" s="118" t="s">
        <v>45</v>
      </c>
      <c r="H323" s="118" t="s">
        <v>46</v>
      </c>
      <c r="I323" s="118">
        <v>67</v>
      </c>
      <c r="J323" s="124">
        <v>67</v>
      </c>
      <c r="K323" s="124">
        <v>0</v>
      </c>
      <c r="L323" s="118" t="s">
        <v>47</v>
      </c>
      <c r="M323" s="118" t="s">
        <v>48</v>
      </c>
      <c r="N323" s="118" t="s">
        <v>48</v>
      </c>
      <c r="O323" s="118" t="s">
        <v>48</v>
      </c>
      <c r="P323" s="118" t="s">
        <v>48</v>
      </c>
      <c r="Q323" s="118" t="s">
        <v>1301</v>
      </c>
      <c r="R323" s="120" t="s">
        <v>33</v>
      </c>
      <c r="S323" s="126"/>
    </row>
    <row r="324" s="111" customFormat="1" ht="40.5" spans="1:19">
      <c r="A324" s="121">
        <v>3</v>
      </c>
      <c r="B324" s="121">
        <v>15</v>
      </c>
      <c r="C324" s="122">
        <v>2013</v>
      </c>
      <c r="D324" s="118" t="s">
        <v>19</v>
      </c>
      <c r="E324" s="118" t="s">
        <v>1300</v>
      </c>
      <c r="F324" s="120" t="s">
        <v>87</v>
      </c>
      <c r="G324" s="118" t="s">
        <v>88</v>
      </c>
      <c r="H324" s="118" t="s">
        <v>89</v>
      </c>
      <c r="I324" s="118">
        <v>59</v>
      </c>
      <c r="J324" s="124">
        <v>59</v>
      </c>
      <c r="K324" s="124">
        <v>0</v>
      </c>
      <c r="L324" s="118" t="s">
        <v>23</v>
      </c>
      <c r="M324" s="118" t="s">
        <v>90</v>
      </c>
      <c r="N324" s="118" t="s">
        <v>37</v>
      </c>
      <c r="O324" s="118" t="s">
        <v>90</v>
      </c>
      <c r="P324" s="118" t="s">
        <v>90</v>
      </c>
      <c r="Q324" s="118" t="s">
        <v>25</v>
      </c>
      <c r="R324" s="120" t="s">
        <v>38</v>
      </c>
      <c r="S324" s="126"/>
    </row>
    <row r="325" s="111" customFormat="1" ht="40.5" spans="1:19">
      <c r="A325" s="121">
        <v>4</v>
      </c>
      <c r="B325" s="121">
        <v>74</v>
      </c>
      <c r="C325" s="122">
        <v>2015</v>
      </c>
      <c r="D325" s="118" t="s">
        <v>19</v>
      </c>
      <c r="E325" s="118" t="s">
        <v>1300</v>
      </c>
      <c r="F325" s="120" t="s">
        <v>259</v>
      </c>
      <c r="G325" s="118" t="s">
        <v>260</v>
      </c>
      <c r="H325" s="118" t="s">
        <v>261</v>
      </c>
      <c r="I325" s="118">
        <v>75</v>
      </c>
      <c r="J325" s="124">
        <v>75</v>
      </c>
      <c r="K325" s="124">
        <v>0</v>
      </c>
      <c r="L325" s="118" t="s">
        <v>23</v>
      </c>
      <c r="M325" s="118" t="s">
        <v>262</v>
      </c>
      <c r="N325" s="118" t="s">
        <v>262</v>
      </c>
      <c r="O325" s="118" t="s">
        <v>262</v>
      </c>
      <c r="P325" s="118" t="s">
        <v>262</v>
      </c>
      <c r="Q325" s="118" t="s">
        <v>25</v>
      </c>
      <c r="R325" s="120" t="s">
        <v>38</v>
      </c>
      <c r="S325" s="126"/>
    </row>
    <row r="326" s="111" customFormat="1" ht="54" spans="1:19">
      <c r="A326" s="121">
        <v>5</v>
      </c>
      <c r="B326" s="121">
        <v>94</v>
      </c>
      <c r="C326" s="122">
        <v>2016</v>
      </c>
      <c r="D326" s="118" t="s">
        <v>300</v>
      </c>
      <c r="E326" s="118" t="s">
        <v>1300</v>
      </c>
      <c r="F326" s="120" t="s">
        <v>301</v>
      </c>
      <c r="G326" s="118" t="s">
        <v>302</v>
      </c>
      <c r="H326" s="118" t="s">
        <v>303</v>
      </c>
      <c r="I326" s="118">
        <v>19.13</v>
      </c>
      <c r="J326" s="124">
        <v>19.13</v>
      </c>
      <c r="K326" s="124">
        <v>0</v>
      </c>
      <c r="L326" s="118" t="s">
        <v>23</v>
      </c>
      <c r="M326" s="118" t="s">
        <v>304</v>
      </c>
      <c r="N326" s="118" t="s">
        <v>305</v>
      </c>
      <c r="O326" s="118" t="s">
        <v>304</v>
      </c>
      <c r="P326" s="118" t="s">
        <v>304</v>
      </c>
      <c r="Q326" s="118" t="s">
        <v>25</v>
      </c>
      <c r="R326" s="120" t="s">
        <v>38</v>
      </c>
      <c r="S326" s="126"/>
    </row>
    <row r="327" s="111" customFormat="1" ht="54" spans="1:19">
      <c r="A327" s="121">
        <v>6</v>
      </c>
      <c r="B327" s="121">
        <v>95</v>
      </c>
      <c r="C327" s="122">
        <v>2016</v>
      </c>
      <c r="D327" s="118" t="s">
        <v>300</v>
      </c>
      <c r="E327" s="118" t="s">
        <v>1300</v>
      </c>
      <c r="F327" s="120" t="s">
        <v>306</v>
      </c>
      <c r="G327" s="118" t="s">
        <v>302</v>
      </c>
      <c r="H327" s="118" t="s">
        <v>307</v>
      </c>
      <c r="I327" s="118">
        <v>141.12</v>
      </c>
      <c r="J327" s="124">
        <v>141.12</v>
      </c>
      <c r="K327" s="124">
        <v>0</v>
      </c>
      <c r="L327" s="118" t="s">
        <v>23</v>
      </c>
      <c r="M327" s="118" t="s">
        <v>304</v>
      </c>
      <c r="N327" s="118" t="s">
        <v>308</v>
      </c>
      <c r="O327" s="118" t="s">
        <v>304</v>
      </c>
      <c r="P327" s="118" t="s">
        <v>304</v>
      </c>
      <c r="Q327" s="118" t="s">
        <v>25</v>
      </c>
      <c r="R327" s="120" t="s">
        <v>38</v>
      </c>
      <c r="S327" s="126"/>
    </row>
    <row r="328" s="111" customFormat="1" ht="40.5" spans="1:19">
      <c r="A328" s="121">
        <v>7</v>
      </c>
      <c r="B328" s="121">
        <v>96</v>
      </c>
      <c r="C328" s="122">
        <v>2016</v>
      </c>
      <c r="D328" s="118" t="s">
        <v>300</v>
      </c>
      <c r="E328" s="118" t="s">
        <v>1300</v>
      </c>
      <c r="F328" s="120" t="s">
        <v>309</v>
      </c>
      <c r="G328" s="118" t="s">
        <v>21</v>
      </c>
      <c r="H328" s="118" t="s">
        <v>310</v>
      </c>
      <c r="I328" s="118">
        <v>31.29</v>
      </c>
      <c r="J328" s="124">
        <v>31.29</v>
      </c>
      <c r="K328" s="124">
        <v>0</v>
      </c>
      <c r="L328" s="118" t="s">
        <v>23</v>
      </c>
      <c r="M328" s="118" t="s">
        <v>24</v>
      </c>
      <c r="N328" s="118" t="s">
        <v>24</v>
      </c>
      <c r="O328" s="118" t="s">
        <v>24</v>
      </c>
      <c r="P328" s="118" t="s">
        <v>24</v>
      </c>
      <c r="Q328" s="118" t="s">
        <v>25</v>
      </c>
      <c r="R328" s="120" t="s">
        <v>38</v>
      </c>
      <c r="S328" s="126"/>
    </row>
    <row r="329" s="111" customFormat="1" ht="27" spans="1:19">
      <c r="A329" s="121">
        <v>8</v>
      </c>
      <c r="B329" s="121">
        <v>97</v>
      </c>
      <c r="C329" s="122">
        <v>2016</v>
      </c>
      <c r="D329" s="118" t="s">
        <v>300</v>
      </c>
      <c r="E329" s="118" t="s">
        <v>1300</v>
      </c>
      <c r="F329" s="120" t="s">
        <v>311</v>
      </c>
      <c r="G329" s="118" t="s">
        <v>21</v>
      </c>
      <c r="H329" s="118" t="s">
        <v>312</v>
      </c>
      <c r="I329" s="118">
        <v>59.63</v>
      </c>
      <c r="J329" s="124">
        <v>59.63</v>
      </c>
      <c r="K329" s="124">
        <v>0</v>
      </c>
      <c r="L329" s="118" t="s">
        <v>47</v>
      </c>
      <c r="M329" s="118" t="s">
        <v>313</v>
      </c>
      <c r="N329" s="118" t="s">
        <v>313</v>
      </c>
      <c r="O329" s="118" t="s">
        <v>313</v>
      </c>
      <c r="P329" s="118" t="s">
        <v>313</v>
      </c>
      <c r="Q329" s="118" t="s">
        <v>1302</v>
      </c>
      <c r="R329" s="120" t="s">
        <v>33</v>
      </c>
      <c r="S329" s="126"/>
    </row>
    <row r="330" s="111" customFormat="1" ht="40.5" spans="1:19">
      <c r="A330" s="121">
        <v>9</v>
      </c>
      <c r="B330" s="121">
        <v>98</v>
      </c>
      <c r="C330" s="122">
        <v>2016</v>
      </c>
      <c r="D330" s="118" t="s">
        <v>300</v>
      </c>
      <c r="E330" s="118" t="s">
        <v>1300</v>
      </c>
      <c r="F330" s="120" t="s">
        <v>314</v>
      </c>
      <c r="G330" s="118" t="s">
        <v>315</v>
      </c>
      <c r="H330" s="118" t="s">
        <v>316</v>
      </c>
      <c r="I330" s="118">
        <v>45.63</v>
      </c>
      <c r="J330" s="124">
        <v>45.63</v>
      </c>
      <c r="K330" s="124">
        <v>0</v>
      </c>
      <c r="L330" s="118" t="s">
        <v>23</v>
      </c>
      <c r="M330" s="118" t="s">
        <v>317</v>
      </c>
      <c r="N330" s="118" t="s">
        <v>317</v>
      </c>
      <c r="O330" s="118" t="s">
        <v>317</v>
      </c>
      <c r="P330" s="118" t="s">
        <v>317</v>
      </c>
      <c r="Q330" s="118" t="s">
        <v>25</v>
      </c>
      <c r="R330" s="120" t="s">
        <v>127</v>
      </c>
      <c r="S330" s="126"/>
    </row>
    <row r="331" s="111" customFormat="1" ht="40.5" spans="1:19">
      <c r="A331" s="121">
        <v>10</v>
      </c>
      <c r="B331" s="121">
        <v>165</v>
      </c>
      <c r="C331" s="122">
        <v>2017</v>
      </c>
      <c r="D331" s="118" t="s">
        <v>300</v>
      </c>
      <c r="E331" s="118" t="s">
        <v>1300</v>
      </c>
      <c r="F331" s="120" t="s">
        <v>521</v>
      </c>
      <c r="G331" s="118" t="s">
        <v>21</v>
      </c>
      <c r="H331" s="118" t="s">
        <v>1303</v>
      </c>
      <c r="I331" s="118">
        <v>35</v>
      </c>
      <c r="J331" s="124">
        <v>35</v>
      </c>
      <c r="K331" s="124">
        <v>0</v>
      </c>
      <c r="L331" s="118" t="s">
        <v>23</v>
      </c>
      <c r="M331" s="118" t="s">
        <v>24</v>
      </c>
      <c r="N331" s="118" t="s">
        <v>24</v>
      </c>
      <c r="O331" s="118" t="s">
        <v>24</v>
      </c>
      <c r="P331" s="118" t="s">
        <v>24</v>
      </c>
      <c r="Q331" s="118" t="s">
        <v>25</v>
      </c>
      <c r="R331" s="120" t="s">
        <v>38</v>
      </c>
      <c r="S331" s="126"/>
    </row>
    <row r="332" s="111" customFormat="1" ht="40.5" spans="1:19">
      <c r="A332" s="121">
        <v>11</v>
      </c>
      <c r="B332" s="121">
        <v>181</v>
      </c>
      <c r="C332" s="122">
        <v>2018</v>
      </c>
      <c r="D332" s="118" t="s">
        <v>300</v>
      </c>
      <c r="E332" s="118" t="s">
        <v>1300</v>
      </c>
      <c r="F332" s="120" t="s">
        <v>548</v>
      </c>
      <c r="G332" s="118" t="s">
        <v>549</v>
      </c>
      <c r="H332" s="118" t="s">
        <v>550</v>
      </c>
      <c r="I332" s="118">
        <v>322.93</v>
      </c>
      <c r="J332" s="124">
        <v>322.93</v>
      </c>
      <c r="K332" s="124">
        <v>0</v>
      </c>
      <c r="L332" s="118" t="s">
        <v>23</v>
      </c>
      <c r="M332" s="118" t="s">
        <v>551</v>
      </c>
      <c r="N332" s="118" t="s">
        <v>551</v>
      </c>
      <c r="O332" s="118" t="s">
        <v>551</v>
      </c>
      <c r="P332" s="118" t="s">
        <v>551</v>
      </c>
      <c r="Q332" s="118" t="s">
        <v>25</v>
      </c>
      <c r="R332" s="120" t="s">
        <v>38</v>
      </c>
      <c r="S332" s="126"/>
    </row>
    <row r="333" s="111" customFormat="1" ht="54" spans="1:19">
      <c r="A333" s="121">
        <v>12</v>
      </c>
      <c r="B333" s="147">
        <v>190</v>
      </c>
      <c r="C333" s="148">
        <v>2018</v>
      </c>
      <c r="D333" s="148" t="s">
        <v>300</v>
      </c>
      <c r="E333" s="118" t="s">
        <v>1300</v>
      </c>
      <c r="F333" s="150" t="s">
        <v>578</v>
      </c>
      <c r="G333" s="118" t="s">
        <v>1304</v>
      </c>
      <c r="H333" s="118" t="s">
        <v>580</v>
      </c>
      <c r="I333" s="118">
        <f>J333+K333</f>
        <v>89.002387</v>
      </c>
      <c r="J333" s="124">
        <v>52</v>
      </c>
      <c r="K333" s="124">
        <v>37.002387</v>
      </c>
      <c r="L333" s="118" t="s">
        <v>47</v>
      </c>
      <c r="M333" s="118" t="s">
        <v>581</v>
      </c>
      <c r="N333" s="118" t="s">
        <v>581</v>
      </c>
      <c r="O333" s="118" t="s">
        <v>581</v>
      </c>
      <c r="P333" s="118" t="s">
        <v>581</v>
      </c>
      <c r="Q333" s="118" t="s">
        <v>1305</v>
      </c>
      <c r="R333" s="120" t="s">
        <v>33</v>
      </c>
      <c r="S333" s="126"/>
    </row>
    <row r="334" s="111" customFormat="1" ht="67.5" spans="1:19">
      <c r="A334" s="121">
        <v>13</v>
      </c>
      <c r="B334" s="120">
        <v>191</v>
      </c>
      <c r="C334" s="122">
        <v>2018</v>
      </c>
      <c r="D334" s="118" t="s">
        <v>300</v>
      </c>
      <c r="E334" s="118" t="s">
        <v>1300</v>
      </c>
      <c r="F334" s="120" t="s">
        <v>582</v>
      </c>
      <c r="G334" s="118" t="s">
        <v>583</v>
      </c>
      <c r="H334" s="118" t="s">
        <v>584</v>
      </c>
      <c r="I334" s="118">
        <v>100</v>
      </c>
      <c r="J334" s="124">
        <v>100</v>
      </c>
      <c r="K334" s="124">
        <v>0</v>
      </c>
      <c r="L334" s="118" t="s">
        <v>23</v>
      </c>
      <c r="M334" s="118" t="s">
        <v>585</v>
      </c>
      <c r="N334" s="118" t="s">
        <v>586</v>
      </c>
      <c r="O334" s="118" t="s">
        <v>585</v>
      </c>
      <c r="P334" s="118" t="s">
        <v>585</v>
      </c>
      <c r="Q334" s="118" t="s">
        <v>25</v>
      </c>
      <c r="R334" s="120" t="s">
        <v>127</v>
      </c>
      <c r="S334" s="126" t="s">
        <v>1306</v>
      </c>
    </row>
    <row r="335" s="111" customFormat="1" ht="54" spans="1:19">
      <c r="A335" s="121">
        <v>14</v>
      </c>
      <c r="B335" s="121">
        <v>195</v>
      </c>
      <c r="C335" s="122">
        <v>2018</v>
      </c>
      <c r="D335" s="118" t="s">
        <v>300</v>
      </c>
      <c r="E335" s="118" t="s">
        <v>1300</v>
      </c>
      <c r="F335" s="120" t="s">
        <v>598</v>
      </c>
      <c r="G335" s="118" t="s">
        <v>599</v>
      </c>
      <c r="H335" s="118" t="s">
        <v>600</v>
      </c>
      <c r="I335" s="118">
        <v>80.001923</v>
      </c>
      <c r="J335" s="124">
        <v>40</v>
      </c>
      <c r="K335" s="124">
        <v>40.001923</v>
      </c>
      <c r="L335" s="118" t="s">
        <v>23</v>
      </c>
      <c r="M335" s="118" t="s">
        <v>601</v>
      </c>
      <c r="N335" s="118" t="s">
        <v>602</v>
      </c>
      <c r="O335" s="118" t="s">
        <v>601</v>
      </c>
      <c r="P335" s="118" t="s">
        <v>601</v>
      </c>
      <c r="Q335" s="118" t="s">
        <v>25</v>
      </c>
      <c r="R335" s="120" t="s">
        <v>127</v>
      </c>
      <c r="S335" s="126"/>
    </row>
    <row r="336" s="111" customFormat="1" ht="54" spans="1:19">
      <c r="A336" s="121">
        <v>15</v>
      </c>
      <c r="B336" s="121">
        <v>198</v>
      </c>
      <c r="C336" s="122">
        <v>2018</v>
      </c>
      <c r="D336" s="118" t="s">
        <v>300</v>
      </c>
      <c r="E336" s="118" t="s">
        <v>1300</v>
      </c>
      <c r="F336" s="120" t="s">
        <v>610</v>
      </c>
      <c r="G336" s="118" t="s">
        <v>611</v>
      </c>
      <c r="H336" s="118" t="s">
        <v>612</v>
      </c>
      <c r="I336" s="118">
        <v>119.996865275191</v>
      </c>
      <c r="J336" s="124">
        <v>60</v>
      </c>
      <c r="K336" s="124">
        <v>59.996865275191</v>
      </c>
      <c r="L336" s="118" t="s">
        <v>23</v>
      </c>
      <c r="M336" s="118" t="s">
        <v>613</v>
      </c>
      <c r="N336" s="118" t="s">
        <v>613</v>
      </c>
      <c r="O336" s="118" t="s">
        <v>613</v>
      </c>
      <c r="P336" s="118" t="s">
        <v>613</v>
      </c>
      <c r="Q336" s="118" t="s">
        <v>25</v>
      </c>
      <c r="R336" s="120" t="s">
        <v>38</v>
      </c>
      <c r="S336" s="126"/>
    </row>
    <row r="337" s="111" customFormat="1" ht="27" spans="1:19">
      <c r="A337" s="121">
        <v>16</v>
      </c>
      <c r="B337" s="121">
        <v>217</v>
      </c>
      <c r="C337" s="122">
        <v>2018</v>
      </c>
      <c r="D337" s="118" t="s">
        <v>300</v>
      </c>
      <c r="E337" s="118" t="s">
        <v>1300</v>
      </c>
      <c r="F337" s="120" t="s">
        <v>670</v>
      </c>
      <c r="G337" s="118" t="s">
        <v>671</v>
      </c>
      <c r="H337" s="118" t="s">
        <v>1307</v>
      </c>
      <c r="I337" s="118">
        <v>62</v>
      </c>
      <c r="J337" s="124">
        <v>62</v>
      </c>
      <c r="K337" s="124">
        <v>0</v>
      </c>
      <c r="L337" s="118" t="s">
        <v>47</v>
      </c>
      <c r="M337" s="118" t="s">
        <v>673</v>
      </c>
      <c r="N337" s="118" t="s">
        <v>673</v>
      </c>
      <c r="O337" s="118" t="s">
        <v>673</v>
      </c>
      <c r="P337" s="118" t="s">
        <v>673</v>
      </c>
      <c r="Q337" s="118" t="s">
        <v>1308</v>
      </c>
      <c r="R337" s="120" t="s">
        <v>33</v>
      </c>
      <c r="S337" s="126"/>
    </row>
    <row r="338" s="111" customFormat="1" ht="27" spans="1:19">
      <c r="A338" s="121">
        <v>17</v>
      </c>
      <c r="B338" s="121">
        <v>218</v>
      </c>
      <c r="C338" s="122">
        <v>2018</v>
      </c>
      <c r="D338" s="118" t="s">
        <v>300</v>
      </c>
      <c r="E338" s="118" t="s">
        <v>1300</v>
      </c>
      <c r="F338" s="120" t="s">
        <v>674</v>
      </c>
      <c r="G338" s="118" t="s">
        <v>88</v>
      </c>
      <c r="H338" s="118" t="s">
        <v>675</v>
      </c>
      <c r="I338" s="118">
        <v>43</v>
      </c>
      <c r="J338" s="124">
        <v>43</v>
      </c>
      <c r="K338" s="124">
        <v>0</v>
      </c>
      <c r="L338" s="118" t="s">
        <v>47</v>
      </c>
      <c r="M338" s="118" t="s">
        <v>676</v>
      </c>
      <c r="N338" s="118" t="s">
        <v>676</v>
      </c>
      <c r="O338" s="118" t="s">
        <v>676</v>
      </c>
      <c r="P338" s="118" t="s">
        <v>676</v>
      </c>
      <c r="Q338" s="118" t="s">
        <v>1309</v>
      </c>
      <c r="R338" s="120" t="s">
        <v>33</v>
      </c>
      <c r="S338" s="126"/>
    </row>
    <row r="339" s="111" customFormat="1" ht="40.5" spans="1:19">
      <c r="A339" s="121">
        <v>18</v>
      </c>
      <c r="B339" s="121">
        <v>219</v>
      </c>
      <c r="C339" s="122">
        <v>2018</v>
      </c>
      <c r="D339" s="118" t="s">
        <v>300</v>
      </c>
      <c r="E339" s="118" t="s">
        <v>1300</v>
      </c>
      <c r="F339" s="120" t="s">
        <v>688</v>
      </c>
      <c r="G339" s="118" t="s">
        <v>689</v>
      </c>
      <c r="H339" s="118" t="s">
        <v>690</v>
      </c>
      <c r="I339" s="118">
        <v>300</v>
      </c>
      <c r="J339" s="124">
        <v>300</v>
      </c>
      <c r="K339" s="124">
        <v>0</v>
      </c>
      <c r="L339" s="118" t="s">
        <v>47</v>
      </c>
      <c r="M339" s="121"/>
      <c r="N339" s="121"/>
      <c r="O339" s="121"/>
      <c r="P339" s="121"/>
      <c r="Q339" s="118"/>
      <c r="R339" s="120" t="s">
        <v>33</v>
      </c>
      <c r="S339" s="126" t="s">
        <v>691</v>
      </c>
    </row>
    <row r="340" s="111" customFormat="1" ht="40.5" spans="1:19">
      <c r="A340" s="121">
        <v>19</v>
      </c>
      <c r="B340" s="121">
        <v>249</v>
      </c>
      <c r="C340" s="122">
        <v>2020</v>
      </c>
      <c r="D340" s="118" t="s">
        <v>300</v>
      </c>
      <c r="E340" s="118" t="s">
        <v>1300</v>
      </c>
      <c r="F340" s="120" t="s">
        <v>768</v>
      </c>
      <c r="G340" s="118" t="s">
        <v>260</v>
      </c>
      <c r="H340" s="118" t="s">
        <v>769</v>
      </c>
      <c r="I340" s="118">
        <v>976.85</v>
      </c>
      <c r="J340" s="124">
        <v>976.85</v>
      </c>
      <c r="K340" s="124">
        <v>0</v>
      </c>
      <c r="L340" s="118" t="s">
        <v>23</v>
      </c>
      <c r="M340" s="118" t="s">
        <v>262</v>
      </c>
      <c r="N340" s="118" t="s">
        <v>37</v>
      </c>
      <c r="O340" s="118" t="s">
        <v>262</v>
      </c>
      <c r="P340" s="118" t="s">
        <v>262</v>
      </c>
      <c r="Q340" s="118" t="s">
        <v>25</v>
      </c>
      <c r="R340" s="120" t="s">
        <v>38</v>
      </c>
      <c r="S340" s="126"/>
    </row>
    <row r="341" s="111" customFormat="1" ht="27" spans="1:19">
      <c r="A341" s="121">
        <v>20</v>
      </c>
      <c r="B341" s="121">
        <v>253</v>
      </c>
      <c r="C341" s="122">
        <v>2020</v>
      </c>
      <c r="D341" s="118" t="s">
        <v>300</v>
      </c>
      <c r="E341" s="118" t="s">
        <v>1300</v>
      </c>
      <c r="F341" s="120" t="s">
        <v>778</v>
      </c>
      <c r="G341" s="118" t="s">
        <v>549</v>
      </c>
      <c r="H341" s="118" t="s">
        <v>1310</v>
      </c>
      <c r="I341" s="118">
        <v>61.32</v>
      </c>
      <c r="J341" s="124">
        <v>61.32</v>
      </c>
      <c r="K341" s="124">
        <v>0</v>
      </c>
      <c r="L341" s="118" t="s">
        <v>47</v>
      </c>
      <c r="M341" s="118" t="s">
        <v>780</v>
      </c>
      <c r="N341" s="118" t="s">
        <v>780</v>
      </c>
      <c r="O341" s="118" t="s">
        <v>780</v>
      </c>
      <c r="P341" s="118" t="s">
        <v>780</v>
      </c>
      <c r="Q341" s="118" t="s">
        <v>1311</v>
      </c>
      <c r="R341" s="120" t="s">
        <v>33</v>
      </c>
      <c r="S341" s="126"/>
    </row>
    <row r="342" s="111" customFormat="1" ht="27" spans="1:19">
      <c r="A342" s="121">
        <v>21</v>
      </c>
      <c r="B342" s="121">
        <v>254</v>
      </c>
      <c r="C342" s="122">
        <v>2020</v>
      </c>
      <c r="D342" s="118" t="s">
        <v>300</v>
      </c>
      <c r="E342" s="118" t="s">
        <v>1300</v>
      </c>
      <c r="F342" s="120" t="s">
        <v>781</v>
      </c>
      <c r="G342" s="118" t="s">
        <v>315</v>
      </c>
      <c r="H342" s="118" t="s">
        <v>1312</v>
      </c>
      <c r="I342" s="118">
        <v>69.42</v>
      </c>
      <c r="J342" s="124">
        <v>69.42</v>
      </c>
      <c r="K342" s="124">
        <v>0</v>
      </c>
      <c r="L342" s="118" t="s">
        <v>47</v>
      </c>
      <c r="M342" s="118" t="s">
        <v>783</v>
      </c>
      <c r="N342" s="118" t="s">
        <v>783</v>
      </c>
      <c r="O342" s="118" t="s">
        <v>783</v>
      </c>
      <c r="P342" s="118" t="s">
        <v>783</v>
      </c>
      <c r="Q342" s="118" t="s">
        <v>1313</v>
      </c>
      <c r="R342" s="120" t="s">
        <v>33</v>
      </c>
      <c r="S342" s="126"/>
    </row>
    <row r="343" s="111" customFormat="1" ht="40.5" spans="1:19">
      <c r="A343" s="121">
        <v>22</v>
      </c>
      <c r="B343" s="121">
        <v>256</v>
      </c>
      <c r="C343" s="122">
        <v>2020</v>
      </c>
      <c r="D343" s="118" t="s">
        <v>300</v>
      </c>
      <c r="E343" s="118" t="s">
        <v>1300</v>
      </c>
      <c r="F343" s="120" t="s">
        <v>788</v>
      </c>
      <c r="G343" s="118" t="s">
        <v>260</v>
      </c>
      <c r="H343" s="118" t="s">
        <v>1314</v>
      </c>
      <c r="I343" s="118">
        <v>200</v>
      </c>
      <c r="J343" s="124">
        <v>200</v>
      </c>
      <c r="K343" s="124">
        <v>0</v>
      </c>
      <c r="L343" s="118" t="s">
        <v>23</v>
      </c>
      <c r="M343" s="118" t="s">
        <v>262</v>
      </c>
      <c r="N343" s="118" t="s">
        <v>790</v>
      </c>
      <c r="O343" s="118" t="s">
        <v>262</v>
      </c>
      <c r="P343" s="118" t="s">
        <v>262</v>
      </c>
      <c r="Q343" s="118" t="s">
        <v>25</v>
      </c>
      <c r="R343" s="120" t="s">
        <v>38</v>
      </c>
      <c r="S343" s="126"/>
    </row>
    <row r="344" s="111" customFormat="1" ht="54" spans="1:19">
      <c r="A344" s="121">
        <v>23</v>
      </c>
      <c r="B344" s="121">
        <v>260</v>
      </c>
      <c r="C344" s="122">
        <v>2020</v>
      </c>
      <c r="D344" s="118" t="s">
        <v>300</v>
      </c>
      <c r="E344" s="118" t="s">
        <v>1300</v>
      </c>
      <c r="F344" s="120" t="s">
        <v>803</v>
      </c>
      <c r="G344" s="118" t="s">
        <v>804</v>
      </c>
      <c r="H344" s="118" t="s">
        <v>805</v>
      </c>
      <c r="I344" s="118">
        <v>453.06</v>
      </c>
      <c r="J344" s="124">
        <v>453.06</v>
      </c>
      <c r="K344" s="124">
        <v>0</v>
      </c>
      <c r="L344" s="118" t="s">
        <v>23</v>
      </c>
      <c r="M344" s="118" t="s">
        <v>806</v>
      </c>
      <c r="N344" s="118" t="s">
        <v>806</v>
      </c>
      <c r="O344" s="118" t="s">
        <v>806</v>
      </c>
      <c r="P344" s="118" t="s">
        <v>806</v>
      </c>
      <c r="Q344" s="118" t="s">
        <v>807</v>
      </c>
      <c r="R344" s="120" t="s">
        <v>38</v>
      </c>
      <c r="S344" s="126"/>
    </row>
    <row r="345" s="111" customFormat="1" ht="40.5" spans="1:19">
      <c r="A345" s="121">
        <v>24</v>
      </c>
      <c r="B345" s="121">
        <v>261</v>
      </c>
      <c r="C345" s="122">
        <v>2020</v>
      </c>
      <c r="D345" s="118" t="s">
        <v>300</v>
      </c>
      <c r="E345" s="118" t="s">
        <v>1300</v>
      </c>
      <c r="F345" s="120" t="s">
        <v>808</v>
      </c>
      <c r="G345" s="118" t="s">
        <v>549</v>
      </c>
      <c r="H345" s="118" t="s">
        <v>809</v>
      </c>
      <c r="I345" s="118">
        <v>172.31</v>
      </c>
      <c r="J345" s="124">
        <v>172.31</v>
      </c>
      <c r="K345" s="124">
        <v>0</v>
      </c>
      <c r="L345" s="118" t="s">
        <v>23</v>
      </c>
      <c r="M345" s="118" t="s">
        <v>551</v>
      </c>
      <c r="N345" s="118" t="s">
        <v>551</v>
      </c>
      <c r="O345" s="118" t="s">
        <v>551</v>
      </c>
      <c r="P345" s="118" t="s">
        <v>551</v>
      </c>
      <c r="Q345" s="118" t="s">
        <v>25</v>
      </c>
      <c r="R345" s="120" t="s">
        <v>38</v>
      </c>
      <c r="S345" s="126"/>
    </row>
    <row r="346" s="111" customFormat="1" ht="40.5" spans="1:19">
      <c r="A346" s="121">
        <v>25</v>
      </c>
      <c r="B346" s="121">
        <v>300</v>
      </c>
      <c r="C346" s="122">
        <v>2021</v>
      </c>
      <c r="D346" s="118" t="s">
        <v>823</v>
      </c>
      <c r="E346" s="118" t="s">
        <v>1300</v>
      </c>
      <c r="F346" s="120" t="s">
        <v>848</v>
      </c>
      <c r="G346" s="118" t="s">
        <v>849</v>
      </c>
      <c r="H346" s="118" t="s">
        <v>850</v>
      </c>
      <c r="I346" s="118">
        <v>849.68</v>
      </c>
      <c r="J346" s="124">
        <v>849.68</v>
      </c>
      <c r="K346" s="124">
        <v>0</v>
      </c>
      <c r="L346" s="118" t="s">
        <v>23</v>
      </c>
      <c r="M346" s="118" t="s">
        <v>613</v>
      </c>
      <c r="N346" s="118" t="s">
        <v>613</v>
      </c>
      <c r="O346" s="118" t="s">
        <v>613</v>
      </c>
      <c r="P346" s="118" t="s">
        <v>613</v>
      </c>
      <c r="Q346" s="118" t="s">
        <v>25</v>
      </c>
      <c r="R346" s="120" t="s">
        <v>26</v>
      </c>
      <c r="S346" s="126"/>
    </row>
    <row r="347" s="111" customFormat="1" ht="40.5" spans="1:19">
      <c r="A347" s="121">
        <v>26</v>
      </c>
      <c r="B347" s="121">
        <v>301</v>
      </c>
      <c r="C347" s="122">
        <v>2021</v>
      </c>
      <c r="D347" s="118" t="s">
        <v>823</v>
      </c>
      <c r="E347" s="118" t="s">
        <v>1300</v>
      </c>
      <c r="F347" s="120" t="s">
        <v>851</v>
      </c>
      <c r="G347" s="118" t="s">
        <v>852</v>
      </c>
      <c r="H347" s="118" t="s">
        <v>853</v>
      </c>
      <c r="I347" s="118">
        <v>1399.92</v>
      </c>
      <c r="J347" s="124">
        <v>1399.92</v>
      </c>
      <c r="K347" s="124">
        <v>0</v>
      </c>
      <c r="L347" s="118" t="s">
        <v>23</v>
      </c>
      <c r="M347" s="118" t="s">
        <v>317</v>
      </c>
      <c r="N347" s="118" t="s">
        <v>854</v>
      </c>
      <c r="O347" s="118" t="s">
        <v>317</v>
      </c>
      <c r="P347" s="118" t="s">
        <v>317</v>
      </c>
      <c r="Q347" s="118" t="s">
        <v>25</v>
      </c>
      <c r="R347" s="120" t="s">
        <v>26</v>
      </c>
      <c r="S347" s="126"/>
    </row>
    <row r="348" s="111" customFormat="1" ht="40.5" spans="1:19">
      <c r="A348" s="121">
        <v>27</v>
      </c>
      <c r="B348" s="121">
        <v>302</v>
      </c>
      <c r="C348" s="122">
        <v>2021</v>
      </c>
      <c r="D348" s="118" t="s">
        <v>823</v>
      </c>
      <c r="E348" s="118" t="s">
        <v>1300</v>
      </c>
      <c r="F348" s="120" t="s">
        <v>855</v>
      </c>
      <c r="G348" s="118" t="s">
        <v>549</v>
      </c>
      <c r="H348" s="118" t="s">
        <v>1315</v>
      </c>
      <c r="I348" s="118">
        <v>549.98</v>
      </c>
      <c r="J348" s="124">
        <v>549.98</v>
      </c>
      <c r="K348" s="124">
        <v>0</v>
      </c>
      <c r="L348" s="118" t="s">
        <v>47</v>
      </c>
      <c r="M348" s="118" t="s">
        <v>780</v>
      </c>
      <c r="N348" s="118" t="s">
        <v>780</v>
      </c>
      <c r="O348" s="118" t="s">
        <v>780</v>
      </c>
      <c r="P348" s="118" t="s">
        <v>780</v>
      </c>
      <c r="Q348" s="118" t="s">
        <v>1311</v>
      </c>
      <c r="R348" s="120" t="s">
        <v>33</v>
      </c>
      <c r="S348" s="126"/>
    </row>
    <row r="349" s="111" customFormat="1" ht="40.5" spans="1:19">
      <c r="A349" s="121">
        <v>28</v>
      </c>
      <c r="B349" s="121">
        <v>312</v>
      </c>
      <c r="C349" s="122">
        <v>2021</v>
      </c>
      <c r="D349" s="118" t="s">
        <v>823</v>
      </c>
      <c r="E349" s="118" t="s">
        <v>1300</v>
      </c>
      <c r="F349" s="120" t="s">
        <v>883</v>
      </c>
      <c r="G349" s="118" t="s">
        <v>884</v>
      </c>
      <c r="H349" s="118" t="s">
        <v>885</v>
      </c>
      <c r="I349" s="118">
        <v>644.52</v>
      </c>
      <c r="J349" s="124">
        <v>644.52</v>
      </c>
      <c r="K349" s="124">
        <v>0</v>
      </c>
      <c r="L349" s="118" t="s">
        <v>23</v>
      </c>
      <c r="M349" s="118" t="s">
        <v>886</v>
      </c>
      <c r="N349" s="118" t="s">
        <v>887</v>
      </c>
      <c r="O349" s="118" t="s">
        <v>886</v>
      </c>
      <c r="P349" s="118" t="s">
        <v>886</v>
      </c>
      <c r="Q349" s="118" t="s">
        <v>25</v>
      </c>
      <c r="R349" s="120" t="s">
        <v>38</v>
      </c>
      <c r="S349" s="126"/>
    </row>
    <row r="350" s="111" customFormat="1" ht="94.5" spans="1:19">
      <c r="A350" s="121">
        <v>29</v>
      </c>
      <c r="B350" s="121">
        <v>327</v>
      </c>
      <c r="C350" s="122">
        <v>2022</v>
      </c>
      <c r="D350" s="118" t="s">
        <v>823</v>
      </c>
      <c r="E350" s="118" t="s">
        <v>1300</v>
      </c>
      <c r="F350" s="120" t="s">
        <v>905</v>
      </c>
      <c r="G350" s="118" t="s">
        <v>906</v>
      </c>
      <c r="H350" s="118" t="s">
        <v>907</v>
      </c>
      <c r="I350" s="118">
        <v>403.73</v>
      </c>
      <c r="J350" s="124">
        <v>403.73</v>
      </c>
      <c r="K350" s="124">
        <v>0</v>
      </c>
      <c r="L350" s="118" t="s">
        <v>23</v>
      </c>
      <c r="M350" s="118" t="s">
        <v>613</v>
      </c>
      <c r="N350" s="118" t="s">
        <v>613</v>
      </c>
      <c r="O350" s="118" t="s">
        <v>613</v>
      </c>
      <c r="P350" s="118" t="s">
        <v>613</v>
      </c>
      <c r="Q350" s="118" t="s">
        <v>25</v>
      </c>
      <c r="R350" s="120" t="s">
        <v>38</v>
      </c>
      <c r="S350" s="126"/>
    </row>
    <row r="351" s="111" customFormat="1" ht="40.5" spans="1:19">
      <c r="A351" s="121">
        <v>30</v>
      </c>
      <c r="B351" s="121">
        <v>355</v>
      </c>
      <c r="C351" s="122">
        <v>2023</v>
      </c>
      <c r="D351" s="118" t="s">
        <v>823</v>
      </c>
      <c r="E351" s="118" t="s">
        <v>1300</v>
      </c>
      <c r="F351" s="120" t="s">
        <v>962</v>
      </c>
      <c r="G351" s="118" t="s">
        <v>671</v>
      </c>
      <c r="H351" s="118" t="s">
        <v>963</v>
      </c>
      <c r="I351" s="118">
        <v>169.91</v>
      </c>
      <c r="J351" s="124">
        <v>169.91</v>
      </c>
      <c r="K351" s="124">
        <v>0</v>
      </c>
      <c r="L351" s="118" t="s">
        <v>47</v>
      </c>
      <c r="M351" s="118" t="s">
        <v>673</v>
      </c>
      <c r="N351" s="118" t="s">
        <v>673</v>
      </c>
      <c r="O351" s="118" t="s">
        <v>673</v>
      </c>
      <c r="P351" s="118" t="s">
        <v>673</v>
      </c>
      <c r="Q351" s="118" t="s">
        <v>1308</v>
      </c>
      <c r="R351" s="120" t="s">
        <v>33</v>
      </c>
      <c r="S351" s="126"/>
    </row>
    <row r="352" s="111" customFormat="1" ht="40.5" spans="1:19">
      <c r="A352" s="121">
        <v>31</v>
      </c>
      <c r="B352" s="121">
        <v>356</v>
      </c>
      <c r="C352" s="122">
        <v>2023</v>
      </c>
      <c r="D352" s="118" t="s">
        <v>823</v>
      </c>
      <c r="E352" s="118" t="s">
        <v>1300</v>
      </c>
      <c r="F352" s="120" t="s">
        <v>964</v>
      </c>
      <c r="G352" s="118" t="s">
        <v>884</v>
      </c>
      <c r="H352" s="118" t="s">
        <v>965</v>
      </c>
      <c r="I352" s="118">
        <v>289.88</v>
      </c>
      <c r="J352" s="124">
        <v>289.88</v>
      </c>
      <c r="K352" s="124">
        <v>0</v>
      </c>
      <c r="L352" s="118" t="s">
        <v>47</v>
      </c>
      <c r="M352" s="118" t="s">
        <v>966</v>
      </c>
      <c r="N352" s="118" t="s">
        <v>966</v>
      </c>
      <c r="O352" s="118" t="s">
        <v>966</v>
      </c>
      <c r="P352" s="118" t="s">
        <v>966</v>
      </c>
      <c r="Q352" s="118" t="s">
        <v>1316</v>
      </c>
      <c r="R352" s="120" t="s">
        <v>33</v>
      </c>
      <c r="S352" s="126"/>
    </row>
    <row r="353" s="111" customFormat="1" ht="54" spans="1:19">
      <c r="A353" s="121">
        <v>32</v>
      </c>
      <c r="B353" s="147">
        <v>368</v>
      </c>
      <c r="C353" s="148">
        <v>2023</v>
      </c>
      <c r="D353" s="149" t="s">
        <v>823</v>
      </c>
      <c r="E353" s="149" t="s">
        <v>1300</v>
      </c>
      <c r="F353" s="150" t="s">
        <v>987</v>
      </c>
      <c r="G353" s="118" t="s">
        <v>988</v>
      </c>
      <c r="H353" s="118" t="s">
        <v>989</v>
      </c>
      <c r="I353" s="118">
        <v>194.1</v>
      </c>
      <c r="J353" s="124">
        <v>194.1</v>
      </c>
      <c r="K353" s="124">
        <v>0</v>
      </c>
      <c r="L353" s="118" t="s">
        <v>30</v>
      </c>
      <c r="M353" s="118" t="s">
        <v>990</v>
      </c>
      <c r="N353" s="118" t="s">
        <v>990</v>
      </c>
      <c r="O353" s="118" t="s">
        <v>990</v>
      </c>
      <c r="P353" s="118" t="s">
        <v>990</v>
      </c>
      <c r="Q353" s="118" t="s">
        <v>25</v>
      </c>
      <c r="R353" s="156" t="s">
        <v>33</v>
      </c>
      <c r="S353" s="126"/>
    </row>
    <row r="354" s="111" customFormat="1" ht="54" spans="1:19">
      <c r="A354" s="121">
        <v>33</v>
      </c>
      <c r="B354" s="121">
        <v>395</v>
      </c>
      <c r="C354" s="122">
        <v>2016</v>
      </c>
      <c r="D354" s="118" t="s">
        <v>993</v>
      </c>
      <c r="E354" s="118" t="s">
        <v>1300</v>
      </c>
      <c r="F354" s="120" t="s">
        <v>994</v>
      </c>
      <c r="G354" s="118" t="s">
        <v>906</v>
      </c>
      <c r="H354" s="118" t="s">
        <v>1317</v>
      </c>
      <c r="I354" s="118">
        <v>91.12</v>
      </c>
      <c r="J354" s="124">
        <v>91.12</v>
      </c>
      <c r="K354" s="124">
        <v>0</v>
      </c>
      <c r="L354" s="118" t="s">
        <v>23</v>
      </c>
      <c r="M354" s="118" t="s">
        <v>613</v>
      </c>
      <c r="N354" s="118" t="s">
        <v>613</v>
      </c>
      <c r="O354" s="118" t="s">
        <v>613</v>
      </c>
      <c r="P354" s="118" t="s">
        <v>613</v>
      </c>
      <c r="Q354" s="118" t="s">
        <v>25</v>
      </c>
      <c r="R354" s="120" t="s">
        <v>38</v>
      </c>
      <c r="S354" s="126"/>
    </row>
    <row r="355" s="111" customFormat="1" ht="40.5" spans="1:19">
      <c r="A355" s="121">
        <v>34</v>
      </c>
      <c r="B355" s="121">
        <v>396</v>
      </c>
      <c r="C355" s="122">
        <v>2016</v>
      </c>
      <c r="D355" s="118" t="s">
        <v>993</v>
      </c>
      <c r="E355" s="118" t="s">
        <v>1300</v>
      </c>
      <c r="F355" s="120" t="s">
        <v>996</v>
      </c>
      <c r="G355" s="118" t="s">
        <v>997</v>
      </c>
      <c r="H355" s="118" t="s">
        <v>998</v>
      </c>
      <c r="I355" s="118">
        <v>80.08</v>
      </c>
      <c r="J355" s="124">
        <v>80.08</v>
      </c>
      <c r="K355" s="124">
        <v>0</v>
      </c>
      <c r="L355" s="118" t="s">
        <v>23</v>
      </c>
      <c r="M355" s="118" t="s">
        <v>999</v>
      </c>
      <c r="N355" s="118" t="s">
        <v>1000</v>
      </c>
      <c r="O355" s="118" t="s">
        <v>999</v>
      </c>
      <c r="P355" s="118" t="s">
        <v>999</v>
      </c>
      <c r="Q355" s="118" t="s">
        <v>25</v>
      </c>
      <c r="R355" s="120" t="s">
        <v>38</v>
      </c>
      <c r="S355" s="126"/>
    </row>
    <row r="356" s="131" customFormat="1" ht="37" customHeight="1" spans="1:19">
      <c r="A356" s="138"/>
      <c r="B356" s="145" t="s">
        <v>1318</v>
      </c>
      <c r="C356" s="142"/>
      <c r="D356" s="142"/>
      <c r="E356" s="142"/>
      <c r="F356" s="146"/>
      <c r="G356" s="142"/>
      <c r="H356" s="142"/>
      <c r="I356" s="142"/>
      <c r="J356" s="142"/>
      <c r="K356" s="142"/>
      <c r="L356" s="142"/>
      <c r="M356" s="142"/>
      <c r="N356" s="142"/>
      <c r="O356" s="142"/>
      <c r="P356" s="142"/>
      <c r="Q356" s="142"/>
      <c r="R356" s="142"/>
      <c r="S356" s="143"/>
    </row>
    <row r="357" s="111" customFormat="1" ht="27" spans="1:19">
      <c r="A357" s="121">
        <v>1</v>
      </c>
      <c r="B357" s="121">
        <v>462</v>
      </c>
      <c r="C357" s="122">
        <v>2021</v>
      </c>
      <c r="D357" s="118" t="s">
        <v>232</v>
      </c>
      <c r="E357" s="118" t="s">
        <v>1319</v>
      </c>
      <c r="F357" s="120" t="s">
        <v>1057</v>
      </c>
      <c r="G357" s="118" t="s">
        <v>40</v>
      </c>
      <c r="H357" s="118" t="s">
        <v>1058</v>
      </c>
      <c r="I357" s="118">
        <f>J357+K357</f>
        <v>400</v>
      </c>
      <c r="J357" s="124">
        <v>400</v>
      </c>
      <c r="K357" s="124">
        <v>0</v>
      </c>
      <c r="L357" s="118" t="s">
        <v>30</v>
      </c>
      <c r="M357" s="118" t="s">
        <v>1059</v>
      </c>
      <c r="N357" s="118" t="s">
        <v>1059</v>
      </c>
      <c r="O357" s="118" t="s">
        <v>1059</v>
      </c>
      <c r="P357" s="118" t="s">
        <v>1059</v>
      </c>
      <c r="Q357" s="118" t="s">
        <v>1059</v>
      </c>
      <c r="R357" s="120" t="s">
        <v>33</v>
      </c>
      <c r="S357" s="126"/>
    </row>
    <row r="358" s="111" customFormat="1" ht="108" spans="1:19">
      <c r="A358" s="121">
        <v>2</v>
      </c>
      <c r="B358" s="121">
        <v>463</v>
      </c>
      <c r="C358" s="122">
        <v>2021</v>
      </c>
      <c r="D358" s="118" t="s">
        <v>232</v>
      </c>
      <c r="E358" s="118" t="s">
        <v>1319</v>
      </c>
      <c r="F358" s="120" t="s">
        <v>1060</v>
      </c>
      <c r="G358" s="118" t="s">
        <v>1061</v>
      </c>
      <c r="H358" s="118" t="s">
        <v>1320</v>
      </c>
      <c r="I358" s="118">
        <f>J358+K358</f>
        <v>900</v>
      </c>
      <c r="J358" s="124">
        <v>900</v>
      </c>
      <c r="K358" s="124">
        <v>0</v>
      </c>
      <c r="L358" s="118" t="s">
        <v>30</v>
      </c>
      <c r="M358" s="118" t="s">
        <v>1059</v>
      </c>
      <c r="N358" s="118" t="s">
        <v>1059</v>
      </c>
      <c r="O358" s="118" t="s">
        <v>1059</v>
      </c>
      <c r="P358" s="118" t="s">
        <v>1059</v>
      </c>
      <c r="Q358" s="118" t="s">
        <v>1059</v>
      </c>
      <c r="R358" s="120" t="s">
        <v>33</v>
      </c>
      <c r="S358" s="126"/>
    </row>
    <row r="359" s="131" customFormat="1" ht="27" customHeight="1" spans="1:19">
      <c r="A359" s="138"/>
      <c r="B359" s="139" t="s">
        <v>1321</v>
      </c>
      <c r="C359" s="140"/>
      <c r="D359" s="140"/>
      <c r="E359" s="140"/>
      <c r="F359" s="141"/>
      <c r="G359" s="140"/>
      <c r="H359" s="140"/>
      <c r="I359" s="140"/>
      <c r="J359" s="140"/>
      <c r="K359" s="140"/>
      <c r="L359" s="140"/>
      <c r="M359" s="140"/>
      <c r="N359" s="140"/>
      <c r="O359" s="140"/>
      <c r="P359" s="140"/>
      <c r="Q359" s="140"/>
      <c r="R359" s="142"/>
      <c r="S359" s="143"/>
    </row>
    <row r="360" s="111" customFormat="1" ht="94.5" spans="1:19">
      <c r="A360" s="121">
        <v>1</v>
      </c>
      <c r="B360" s="121">
        <v>307</v>
      </c>
      <c r="C360" s="144">
        <v>2020</v>
      </c>
      <c r="D360" s="118" t="s">
        <v>300</v>
      </c>
      <c r="E360" s="118" t="s">
        <v>1322</v>
      </c>
      <c r="F360" s="120" t="s">
        <v>868</v>
      </c>
      <c r="G360" s="118" t="s">
        <v>153</v>
      </c>
      <c r="H360" s="118" t="s">
        <v>869</v>
      </c>
      <c r="I360" s="118">
        <v>170.17</v>
      </c>
      <c r="J360" s="124">
        <v>170.17</v>
      </c>
      <c r="K360" s="124">
        <v>0</v>
      </c>
      <c r="L360" s="118" t="s">
        <v>23</v>
      </c>
      <c r="M360" s="118" t="s">
        <v>870</v>
      </c>
      <c r="N360" s="118" t="s">
        <v>870</v>
      </c>
      <c r="O360" s="118" t="s">
        <v>870</v>
      </c>
      <c r="P360" s="118" t="s">
        <v>870</v>
      </c>
      <c r="Q360" s="118" t="s">
        <v>871</v>
      </c>
      <c r="R360" s="120" t="s">
        <v>38</v>
      </c>
      <c r="S360" s="126"/>
    </row>
    <row r="361" s="111" customFormat="1" ht="35" customHeight="1" spans="1:19">
      <c r="A361" s="121"/>
      <c r="B361" s="145" t="s">
        <v>1323</v>
      </c>
      <c r="C361" s="142"/>
      <c r="D361" s="142"/>
      <c r="E361" s="142"/>
      <c r="F361" s="146"/>
      <c r="G361" s="142"/>
      <c r="H361" s="142"/>
      <c r="I361" s="142"/>
      <c r="J361" s="142"/>
      <c r="K361" s="142"/>
      <c r="L361" s="142"/>
      <c r="M361" s="142"/>
      <c r="N361" s="142"/>
      <c r="O361" s="142"/>
      <c r="P361" s="142"/>
      <c r="Q361" s="142"/>
      <c r="R361" s="142"/>
      <c r="S361" s="143"/>
    </row>
    <row r="362" s="111" customFormat="1" ht="162" spans="1:19">
      <c r="A362" s="121">
        <v>1</v>
      </c>
      <c r="B362" s="147">
        <v>334</v>
      </c>
      <c r="C362" s="148">
        <v>2022</v>
      </c>
      <c r="D362" s="148" t="s">
        <v>823</v>
      </c>
      <c r="E362" s="149" t="s">
        <v>1324</v>
      </c>
      <c r="F362" s="150" t="s">
        <v>928</v>
      </c>
      <c r="G362" s="151" t="s">
        <v>929</v>
      </c>
      <c r="H362" s="118" t="s">
        <v>930</v>
      </c>
      <c r="I362" s="118">
        <v>2000</v>
      </c>
      <c r="J362" s="124">
        <v>2000</v>
      </c>
      <c r="K362" s="124">
        <v>0</v>
      </c>
      <c r="L362" s="118" t="s">
        <v>23</v>
      </c>
      <c r="M362" s="118" t="s">
        <v>931</v>
      </c>
      <c r="N362" s="118" t="s">
        <v>931</v>
      </c>
      <c r="O362" s="118" t="s">
        <v>931</v>
      </c>
      <c r="P362" s="118" t="s">
        <v>931</v>
      </c>
      <c r="Q362" s="118" t="s">
        <v>932</v>
      </c>
      <c r="R362" s="120" t="s">
        <v>38</v>
      </c>
      <c r="S362" s="126"/>
    </row>
    <row r="363" s="131" customFormat="1" ht="36" customHeight="1" spans="1:19">
      <c r="A363" s="138"/>
      <c r="B363" s="152" t="s">
        <v>1325</v>
      </c>
      <c r="C363" s="153"/>
      <c r="D363" s="153"/>
      <c r="E363" s="153"/>
      <c r="F363" s="154"/>
      <c r="G363" s="153"/>
      <c r="H363" s="153"/>
      <c r="I363" s="153"/>
      <c r="J363" s="153"/>
      <c r="K363" s="153"/>
      <c r="L363" s="153"/>
      <c r="M363" s="153"/>
      <c r="N363" s="153"/>
      <c r="O363" s="153"/>
      <c r="P363" s="153"/>
      <c r="Q363" s="153"/>
      <c r="R363" s="153"/>
      <c r="S363" s="155"/>
    </row>
    <row r="364" s="111" customFormat="1" ht="27" spans="1:19">
      <c r="A364" s="121">
        <v>1</v>
      </c>
      <c r="B364" s="147">
        <v>145</v>
      </c>
      <c r="C364" s="148">
        <v>2017</v>
      </c>
      <c r="D364" s="148" t="s">
        <v>300</v>
      </c>
      <c r="E364" s="149" t="s">
        <v>1326</v>
      </c>
      <c r="F364" s="150" t="s">
        <v>456</v>
      </c>
      <c r="G364" s="118" t="s">
        <v>139</v>
      </c>
      <c r="H364" s="118" t="s">
        <v>457</v>
      </c>
      <c r="I364" s="118">
        <v>2300.006771</v>
      </c>
      <c r="J364" s="124">
        <v>500</v>
      </c>
      <c r="K364" s="124">
        <v>1800.006771</v>
      </c>
      <c r="L364" s="118" t="s">
        <v>23</v>
      </c>
      <c r="M364" s="118" t="s">
        <v>500</v>
      </c>
      <c r="N364" s="118" t="s">
        <v>500</v>
      </c>
      <c r="O364" s="118" t="s">
        <v>500</v>
      </c>
      <c r="P364" s="118" t="s">
        <v>500</v>
      </c>
      <c r="Q364" s="118" t="s">
        <v>501</v>
      </c>
      <c r="R364" s="120" t="s">
        <v>102</v>
      </c>
      <c r="S364" s="126"/>
    </row>
    <row r="365" s="111" customFormat="1" ht="27" spans="1:19">
      <c r="A365" s="121">
        <v>2</v>
      </c>
      <c r="B365" s="147">
        <v>158</v>
      </c>
      <c r="C365" s="148">
        <v>2017</v>
      </c>
      <c r="D365" s="148" t="s">
        <v>300</v>
      </c>
      <c r="E365" s="149" t="s">
        <v>1326</v>
      </c>
      <c r="F365" s="150" t="s">
        <v>497</v>
      </c>
      <c r="G365" s="118" t="s">
        <v>498</v>
      </c>
      <c r="H365" s="118" t="s">
        <v>499</v>
      </c>
      <c r="I365" s="118">
        <v>3361.71</v>
      </c>
      <c r="J365" s="124">
        <v>3361.71</v>
      </c>
      <c r="K365" s="124">
        <v>0</v>
      </c>
      <c r="L365" s="118" t="s">
        <v>23</v>
      </c>
      <c r="M365" s="118" t="s">
        <v>500</v>
      </c>
      <c r="N365" s="118" t="s">
        <v>500</v>
      </c>
      <c r="O365" s="118" t="s">
        <v>500</v>
      </c>
      <c r="P365" s="118" t="s">
        <v>500</v>
      </c>
      <c r="Q365" s="118" t="s">
        <v>501</v>
      </c>
      <c r="R365" s="120" t="s">
        <v>38</v>
      </c>
      <c r="S365" s="126" t="s">
        <v>502</v>
      </c>
    </row>
    <row r="366" s="111" customFormat="1" ht="27" spans="1:19">
      <c r="A366" s="121">
        <v>3</v>
      </c>
      <c r="B366" s="147">
        <v>159</v>
      </c>
      <c r="C366" s="148">
        <v>2017</v>
      </c>
      <c r="D366" s="148" t="s">
        <v>300</v>
      </c>
      <c r="E366" s="149" t="s">
        <v>1326</v>
      </c>
      <c r="F366" s="150" t="s">
        <v>503</v>
      </c>
      <c r="G366" s="118" t="s">
        <v>273</v>
      </c>
      <c r="H366" s="118" t="s">
        <v>504</v>
      </c>
      <c r="I366" s="118">
        <v>513.08</v>
      </c>
      <c r="J366" s="124">
        <v>513.08</v>
      </c>
      <c r="K366" s="124">
        <v>0</v>
      </c>
      <c r="L366" s="118" t="s">
        <v>30</v>
      </c>
      <c r="M366" s="118" t="s">
        <v>500</v>
      </c>
      <c r="N366" s="118" t="s">
        <v>500</v>
      </c>
      <c r="O366" s="118" t="s">
        <v>500</v>
      </c>
      <c r="P366" s="118" t="s">
        <v>500</v>
      </c>
      <c r="Q366" s="118" t="s">
        <v>501</v>
      </c>
      <c r="R366" s="120" t="s">
        <v>33</v>
      </c>
      <c r="S366" s="126"/>
    </row>
    <row r="367" s="111" customFormat="1" ht="27" spans="1:19">
      <c r="A367" s="121">
        <v>4</v>
      </c>
      <c r="B367" s="147">
        <v>170</v>
      </c>
      <c r="C367" s="148">
        <v>2017</v>
      </c>
      <c r="D367" s="148" t="s">
        <v>300</v>
      </c>
      <c r="E367" s="149" t="s">
        <v>1326</v>
      </c>
      <c r="F367" s="150" t="s">
        <v>534</v>
      </c>
      <c r="G367" s="118" t="s">
        <v>273</v>
      </c>
      <c r="H367" s="118" t="s">
        <v>535</v>
      </c>
      <c r="I367" s="118">
        <v>748.02</v>
      </c>
      <c r="J367" s="124">
        <v>748.02</v>
      </c>
      <c r="K367" s="124">
        <v>0</v>
      </c>
      <c r="L367" s="118" t="s">
        <v>30</v>
      </c>
      <c r="M367" s="118" t="s">
        <v>500</v>
      </c>
      <c r="N367" s="118" t="s">
        <v>500</v>
      </c>
      <c r="O367" s="118" t="s">
        <v>500</v>
      </c>
      <c r="P367" s="118" t="s">
        <v>500</v>
      </c>
      <c r="Q367" s="118" t="s">
        <v>501</v>
      </c>
      <c r="R367" s="120" t="s">
        <v>33</v>
      </c>
      <c r="S367" s="126"/>
    </row>
    <row r="368" s="111" customFormat="1" ht="27" spans="1:19">
      <c r="A368" s="121">
        <v>5</v>
      </c>
      <c r="B368" s="147">
        <v>171</v>
      </c>
      <c r="C368" s="148">
        <v>2017</v>
      </c>
      <c r="D368" s="148" t="s">
        <v>300</v>
      </c>
      <c r="E368" s="149" t="s">
        <v>1326</v>
      </c>
      <c r="F368" s="150" t="s">
        <v>536</v>
      </c>
      <c r="G368" s="118" t="s">
        <v>491</v>
      </c>
      <c r="H368" s="118" t="s">
        <v>1327</v>
      </c>
      <c r="I368" s="118">
        <v>575.57</v>
      </c>
      <c r="J368" s="124">
        <v>575.57</v>
      </c>
      <c r="K368" s="124">
        <v>0</v>
      </c>
      <c r="L368" s="118" t="s">
        <v>30</v>
      </c>
      <c r="M368" s="118" t="s">
        <v>500</v>
      </c>
      <c r="N368" s="118" t="s">
        <v>538</v>
      </c>
      <c r="O368" s="118" t="s">
        <v>500</v>
      </c>
      <c r="P368" s="118" t="s">
        <v>500</v>
      </c>
      <c r="Q368" s="118" t="s">
        <v>501</v>
      </c>
      <c r="R368" s="120" t="s">
        <v>33</v>
      </c>
      <c r="S368" s="126" t="s">
        <v>1328</v>
      </c>
    </row>
    <row r="369" s="111" customFormat="1" ht="27" spans="1:19">
      <c r="A369" s="121">
        <v>6</v>
      </c>
      <c r="B369" s="147">
        <v>173</v>
      </c>
      <c r="C369" s="148">
        <v>2017</v>
      </c>
      <c r="D369" s="148" t="s">
        <v>300</v>
      </c>
      <c r="E369" s="149" t="s">
        <v>1326</v>
      </c>
      <c r="F369" s="150" t="s">
        <v>541</v>
      </c>
      <c r="G369" s="118" t="s">
        <v>491</v>
      </c>
      <c r="H369" s="118" t="s">
        <v>542</v>
      </c>
      <c r="I369" s="118">
        <v>408.98</v>
      </c>
      <c r="J369" s="124">
        <v>408.98</v>
      </c>
      <c r="K369" s="124">
        <v>0</v>
      </c>
      <c r="L369" s="118" t="s">
        <v>30</v>
      </c>
      <c r="M369" s="118" t="s">
        <v>500</v>
      </c>
      <c r="N369" s="118" t="s">
        <v>538</v>
      </c>
      <c r="O369" s="118" t="s">
        <v>500</v>
      </c>
      <c r="P369" s="118" t="s">
        <v>500</v>
      </c>
      <c r="Q369" s="118" t="s">
        <v>501</v>
      </c>
      <c r="R369" s="120" t="s">
        <v>33</v>
      </c>
      <c r="S369" s="126" t="s">
        <v>1328</v>
      </c>
    </row>
    <row r="370" s="111" customFormat="1" ht="27" spans="1:19">
      <c r="A370" s="121">
        <v>7</v>
      </c>
      <c r="B370" s="147">
        <v>193</v>
      </c>
      <c r="C370" s="148">
        <v>2018</v>
      </c>
      <c r="D370" s="148" t="s">
        <v>300</v>
      </c>
      <c r="E370" s="149" t="s">
        <v>1326</v>
      </c>
      <c r="F370" s="150" t="s">
        <v>591</v>
      </c>
      <c r="G370" s="118" t="s">
        <v>592</v>
      </c>
      <c r="H370" s="118" t="s">
        <v>1329</v>
      </c>
      <c r="I370" s="118">
        <v>1733.2</v>
      </c>
      <c r="J370" s="124">
        <v>733.2</v>
      </c>
      <c r="K370" s="124">
        <v>1000</v>
      </c>
      <c r="L370" s="118" t="s">
        <v>23</v>
      </c>
      <c r="M370" s="118" t="s">
        <v>500</v>
      </c>
      <c r="N370" s="118" t="s">
        <v>538</v>
      </c>
      <c r="O370" s="118" t="s">
        <v>500</v>
      </c>
      <c r="P370" s="118" t="s">
        <v>500</v>
      </c>
      <c r="Q370" s="118" t="s">
        <v>501</v>
      </c>
      <c r="R370" s="120" t="s">
        <v>26</v>
      </c>
      <c r="S370" s="126" t="s">
        <v>1328</v>
      </c>
    </row>
    <row r="371" s="111" customFormat="1" ht="27" spans="1:19">
      <c r="A371" s="121">
        <v>8</v>
      </c>
      <c r="B371" s="147">
        <v>207</v>
      </c>
      <c r="C371" s="148">
        <v>2018</v>
      </c>
      <c r="D371" s="148" t="s">
        <v>300</v>
      </c>
      <c r="E371" s="149" t="s">
        <v>1326</v>
      </c>
      <c r="F371" s="150" t="s">
        <v>633</v>
      </c>
      <c r="G371" s="118" t="s">
        <v>273</v>
      </c>
      <c r="H371" s="118" t="s">
        <v>634</v>
      </c>
      <c r="I371" s="118">
        <v>3695</v>
      </c>
      <c r="J371" s="124">
        <v>3695</v>
      </c>
      <c r="K371" s="124">
        <v>0</v>
      </c>
      <c r="L371" s="118" t="s">
        <v>30</v>
      </c>
      <c r="M371" s="118" t="s">
        <v>500</v>
      </c>
      <c r="N371" s="118" t="s">
        <v>500</v>
      </c>
      <c r="O371" s="118" t="s">
        <v>500</v>
      </c>
      <c r="P371" s="118" t="s">
        <v>500</v>
      </c>
      <c r="Q371" s="118" t="s">
        <v>501</v>
      </c>
      <c r="R371" s="120" t="s">
        <v>33</v>
      </c>
      <c r="S371" s="126"/>
    </row>
    <row r="372" s="111" customFormat="1" ht="27" spans="1:19">
      <c r="A372" s="121">
        <v>9</v>
      </c>
      <c r="B372" s="147">
        <v>235</v>
      </c>
      <c r="C372" s="148">
        <v>2019</v>
      </c>
      <c r="D372" s="148" t="s">
        <v>300</v>
      </c>
      <c r="E372" s="149" t="s">
        <v>1326</v>
      </c>
      <c r="F372" s="150" t="s">
        <v>716</v>
      </c>
      <c r="G372" s="118" t="s">
        <v>273</v>
      </c>
      <c r="H372" s="118" t="s">
        <v>1330</v>
      </c>
      <c r="I372" s="118">
        <v>4851.21</v>
      </c>
      <c r="J372" s="124">
        <v>4851.21</v>
      </c>
      <c r="K372" s="124">
        <v>0</v>
      </c>
      <c r="L372" s="118" t="s">
        <v>30</v>
      </c>
      <c r="M372" s="118" t="s">
        <v>500</v>
      </c>
      <c r="N372" s="118" t="s">
        <v>500</v>
      </c>
      <c r="O372" s="118" t="s">
        <v>500</v>
      </c>
      <c r="P372" s="118" t="s">
        <v>500</v>
      </c>
      <c r="Q372" s="118" t="s">
        <v>501</v>
      </c>
      <c r="R372" s="120" t="s">
        <v>33</v>
      </c>
      <c r="S372" s="126"/>
    </row>
    <row r="373" s="111" customFormat="1" ht="40.5" spans="1:19">
      <c r="A373" s="121">
        <v>10</v>
      </c>
      <c r="B373" s="147">
        <v>236</v>
      </c>
      <c r="C373" s="148">
        <v>2019</v>
      </c>
      <c r="D373" s="148" t="s">
        <v>300</v>
      </c>
      <c r="E373" s="149" t="s">
        <v>1326</v>
      </c>
      <c r="F373" s="150" t="s">
        <v>718</v>
      </c>
      <c r="G373" s="118" t="s">
        <v>273</v>
      </c>
      <c r="H373" s="118" t="s">
        <v>1331</v>
      </c>
      <c r="I373" s="118">
        <v>1925.18</v>
      </c>
      <c r="J373" s="124">
        <v>1925.18</v>
      </c>
      <c r="K373" s="124">
        <v>0</v>
      </c>
      <c r="L373" s="118" t="s">
        <v>30</v>
      </c>
      <c r="M373" s="118" t="s">
        <v>500</v>
      </c>
      <c r="N373" s="118" t="s">
        <v>500</v>
      </c>
      <c r="O373" s="118" t="s">
        <v>500</v>
      </c>
      <c r="P373" s="118" t="s">
        <v>500</v>
      </c>
      <c r="Q373" s="118" t="s">
        <v>501</v>
      </c>
      <c r="R373" s="120" t="s">
        <v>33</v>
      </c>
      <c r="S373" s="126"/>
    </row>
    <row r="374" s="111" customFormat="1" ht="40.5" spans="1:19">
      <c r="A374" s="121">
        <v>11</v>
      </c>
      <c r="B374" s="147">
        <v>212</v>
      </c>
      <c r="C374" s="148">
        <v>2018</v>
      </c>
      <c r="D374" s="148" t="s">
        <v>300</v>
      </c>
      <c r="E374" s="149" t="s">
        <v>1326</v>
      </c>
      <c r="F374" s="150" t="s">
        <v>651</v>
      </c>
      <c r="G374" s="118" t="s">
        <v>130</v>
      </c>
      <c r="H374" s="118" t="s">
        <v>652</v>
      </c>
      <c r="I374" s="118">
        <v>2867.71</v>
      </c>
      <c r="J374" s="124">
        <v>2867.71</v>
      </c>
      <c r="K374" s="124">
        <v>0</v>
      </c>
      <c r="L374" s="118" t="s">
        <v>23</v>
      </c>
      <c r="M374" s="118" t="s">
        <v>653</v>
      </c>
      <c r="N374" s="118" t="s">
        <v>653</v>
      </c>
      <c r="O374" s="118" t="s">
        <v>653</v>
      </c>
      <c r="P374" s="118" t="s">
        <v>653</v>
      </c>
      <c r="Q374" s="118" t="s">
        <v>133</v>
      </c>
      <c r="R374" s="120" t="s">
        <v>38</v>
      </c>
      <c r="S374" s="126"/>
    </row>
    <row r="375" s="111" customFormat="1" ht="27" spans="1:19">
      <c r="A375" s="121">
        <v>12</v>
      </c>
      <c r="B375" s="147">
        <v>230</v>
      </c>
      <c r="C375" s="148">
        <v>2019</v>
      </c>
      <c r="D375" s="148" t="s">
        <v>300</v>
      </c>
      <c r="E375" s="149" t="s">
        <v>1326</v>
      </c>
      <c r="F375" s="150" t="s">
        <v>708</v>
      </c>
      <c r="G375" s="118" t="s">
        <v>709</v>
      </c>
      <c r="H375" s="118" t="s">
        <v>710</v>
      </c>
      <c r="I375" s="118">
        <v>3246.22</v>
      </c>
      <c r="J375" s="124">
        <v>2335</v>
      </c>
      <c r="K375" s="124">
        <v>911.22</v>
      </c>
      <c r="L375" s="118" t="s">
        <v>23</v>
      </c>
      <c r="M375" s="118" t="s">
        <v>500</v>
      </c>
      <c r="N375" s="118" t="s">
        <v>500</v>
      </c>
      <c r="O375" s="118" t="s">
        <v>500</v>
      </c>
      <c r="P375" s="118" t="s">
        <v>500</v>
      </c>
      <c r="Q375" s="118" t="s">
        <v>501</v>
      </c>
      <c r="R375" s="120" t="s">
        <v>102</v>
      </c>
      <c r="S375" s="126"/>
    </row>
    <row r="376" s="111" customFormat="1" ht="27" spans="1:19">
      <c r="A376" s="121">
        <v>13</v>
      </c>
      <c r="B376" s="147">
        <v>239</v>
      </c>
      <c r="C376" s="148">
        <v>2020</v>
      </c>
      <c r="D376" s="148" t="s">
        <v>300</v>
      </c>
      <c r="E376" s="149" t="s">
        <v>1326</v>
      </c>
      <c r="F376" s="150" t="s">
        <v>727</v>
      </c>
      <c r="G376" s="118" t="s">
        <v>728</v>
      </c>
      <c r="H376" s="118" t="s">
        <v>729</v>
      </c>
      <c r="I376" s="118">
        <v>1000</v>
      </c>
      <c r="J376" s="124">
        <v>500</v>
      </c>
      <c r="K376" s="124">
        <v>500</v>
      </c>
      <c r="L376" s="118" t="s">
        <v>23</v>
      </c>
      <c r="M376" s="118" t="s">
        <v>500</v>
      </c>
      <c r="N376" s="118" t="s">
        <v>500</v>
      </c>
      <c r="O376" s="118" t="s">
        <v>500</v>
      </c>
      <c r="P376" s="118" t="s">
        <v>500</v>
      </c>
      <c r="Q376" s="118" t="s">
        <v>501</v>
      </c>
      <c r="R376" s="120" t="s">
        <v>38</v>
      </c>
      <c r="S376" s="126"/>
    </row>
    <row r="377" s="111" customFormat="1" ht="67.5" spans="1:19">
      <c r="A377" s="121">
        <v>14</v>
      </c>
      <c r="B377" s="147">
        <v>293</v>
      </c>
      <c r="C377" s="148">
        <v>2021</v>
      </c>
      <c r="D377" s="148" t="s">
        <v>823</v>
      </c>
      <c r="E377" s="149" t="s">
        <v>1326</v>
      </c>
      <c r="F377" s="150" t="s">
        <v>829</v>
      </c>
      <c r="G377" s="118" t="s">
        <v>491</v>
      </c>
      <c r="H377" s="118" t="s">
        <v>830</v>
      </c>
      <c r="I377" s="118">
        <v>1999.86</v>
      </c>
      <c r="J377" s="124">
        <v>1999.86</v>
      </c>
      <c r="K377" s="124">
        <v>0</v>
      </c>
      <c r="L377" s="118" t="s">
        <v>23</v>
      </c>
      <c r="M377" s="118" t="s">
        <v>500</v>
      </c>
      <c r="N377" s="118" t="s">
        <v>538</v>
      </c>
      <c r="O377" s="118" t="s">
        <v>500</v>
      </c>
      <c r="P377" s="118" t="s">
        <v>500</v>
      </c>
      <c r="Q377" s="118" t="s">
        <v>501</v>
      </c>
      <c r="R377" s="120" t="s">
        <v>26</v>
      </c>
      <c r="S377" s="126" t="s">
        <v>1328</v>
      </c>
    </row>
    <row r="378" s="111" customFormat="1" ht="40.5" spans="1:19">
      <c r="A378" s="121">
        <v>15</v>
      </c>
      <c r="B378" s="147">
        <v>305</v>
      </c>
      <c r="C378" s="148">
        <v>2021</v>
      </c>
      <c r="D378" s="148" t="s">
        <v>823</v>
      </c>
      <c r="E378" s="149" t="s">
        <v>1326</v>
      </c>
      <c r="F378" s="150" t="s">
        <v>864</v>
      </c>
      <c r="G378" s="118" t="s">
        <v>491</v>
      </c>
      <c r="H378" s="118" t="s">
        <v>865</v>
      </c>
      <c r="I378" s="118">
        <v>916.96</v>
      </c>
      <c r="J378" s="124">
        <v>916.96</v>
      </c>
      <c r="K378" s="124">
        <v>0</v>
      </c>
      <c r="L378" s="118" t="s">
        <v>23</v>
      </c>
      <c r="M378" s="118" t="s">
        <v>500</v>
      </c>
      <c r="N378" s="118" t="s">
        <v>538</v>
      </c>
      <c r="O378" s="118" t="s">
        <v>500</v>
      </c>
      <c r="P378" s="118" t="s">
        <v>500</v>
      </c>
      <c r="Q378" s="118" t="s">
        <v>501</v>
      </c>
      <c r="R378" s="120" t="s">
        <v>26</v>
      </c>
      <c r="S378" s="126" t="s">
        <v>1328</v>
      </c>
    </row>
    <row r="379" s="111" customFormat="1" ht="40.5" spans="1:19">
      <c r="A379" s="121">
        <v>16</v>
      </c>
      <c r="B379" s="147">
        <v>328</v>
      </c>
      <c r="C379" s="148">
        <v>2022</v>
      </c>
      <c r="D379" s="148" t="s">
        <v>823</v>
      </c>
      <c r="E379" s="149" t="s">
        <v>1326</v>
      </c>
      <c r="F379" s="150" t="s">
        <v>908</v>
      </c>
      <c r="G379" s="118" t="s">
        <v>909</v>
      </c>
      <c r="H379" s="118" t="s">
        <v>910</v>
      </c>
      <c r="I379" s="118">
        <v>1942.3099997918</v>
      </c>
      <c r="J379" s="124">
        <v>1942.3099997918</v>
      </c>
      <c r="K379" s="124">
        <v>0</v>
      </c>
      <c r="L379" s="118" t="s">
        <v>23</v>
      </c>
      <c r="M379" s="118" t="s">
        <v>500</v>
      </c>
      <c r="N379" s="118" t="s">
        <v>500</v>
      </c>
      <c r="O379" s="118" t="s">
        <v>500</v>
      </c>
      <c r="P379" s="118" t="s">
        <v>500</v>
      </c>
      <c r="Q379" s="118" t="s">
        <v>501</v>
      </c>
      <c r="R379" s="120" t="s">
        <v>38</v>
      </c>
      <c r="S379" s="126"/>
    </row>
    <row r="380" s="111" customFormat="1" ht="54" spans="1:19">
      <c r="A380" s="121">
        <v>17</v>
      </c>
      <c r="B380" s="147">
        <v>345</v>
      </c>
      <c r="C380" s="148">
        <v>2022</v>
      </c>
      <c r="D380" s="148" t="s">
        <v>232</v>
      </c>
      <c r="E380" s="149" t="s">
        <v>1326</v>
      </c>
      <c r="F380" s="150" t="s">
        <v>942</v>
      </c>
      <c r="G380" s="118" t="s">
        <v>371</v>
      </c>
      <c r="H380" s="118" t="s">
        <v>943</v>
      </c>
      <c r="I380" s="118">
        <v>1680</v>
      </c>
      <c r="J380" s="124">
        <v>1680</v>
      </c>
      <c r="K380" s="124">
        <v>0</v>
      </c>
      <c r="L380" s="118" t="s">
        <v>30</v>
      </c>
      <c r="M380" s="118" t="s">
        <v>500</v>
      </c>
      <c r="N380" s="118" t="s">
        <v>500</v>
      </c>
      <c r="O380" s="118" t="s">
        <v>500</v>
      </c>
      <c r="P380" s="118" t="s">
        <v>500</v>
      </c>
      <c r="Q380" s="118" t="s">
        <v>501</v>
      </c>
      <c r="R380" s="120" t="s">
        <v>33</v>
      </c>
      <c r="S380" s="126" t="s">
        <v>502</v>
      </c>
    </row>
    <row r="381" s="111" customFormat="1" ht="67.5" spans="1:19">
      <c r="A381" s="121">
        <v>18</v>
      </c>
      <c r="B381" s="147">
        <v>347</v>
      </c>
      <c r="C381" s="148">
        <v>2022</v>
      </c>
      <c r="D381" s="148" t="s">
        <v>232</v>
      </c>
      <c r="E381" s="149" t="s">
        <v>1326</v>
      </c>
      <c r="F381" s="150" t="s">
        <v>944</v>
      </c>
      <c r="G381" s="118" t="s">
        <v>371</v>
      </c>
      <c r="H381" s="118" t="s">
        <v>945</v>
      </c>
      <c r="I381" s="118">
        <v>1784.62</v>
      </c>
      <c r="J381" s="124">
        <v>1784.62</v>
      </c>
      <c r="K381" s="124">
        <v>0</v>
      </c>
      <c r="L381" s="118" t="s">
        <v>30</v>
      </c>
      <c r="M381" s="118" t="s">
        <v>500</v>
      </c>
      <c r="N381" s="118" t="s">
        <v>500</v>
      </c>
      <c r="O381" s="118" t="s">
        <v>500</v>
      </c>
      <c r="P381" s="118" t="s">
        <v>500</v>
      </c>
      <c r="Q381" s="118" t="s">
        <v>501</v>
      </c>
      <c r="R381" s="120" t="s">
        <v>33</v>
      </c>
      <c r="S381" s="126" t="s">
        <v>502</v>
      </c>
    </row>
    <row r="382" s="111" customFormat="1" ht="40.5" spans="1:19">
      <c r="A382" s="121">
        <v>19</v>
      </c>
      <c r="B382" s="147">
        <v>402</v>
      </c>
      <c r="C382" s="148">
        <v>2016</v>
      </c>
      <c r="D382" s="148" t="s">
        <v>993</v>
      </c>
      <c r="E382" s="149" t="s">
        <v>1326</v>
      </c>
      <c r="F382" s="150" t="s">
        <v>1023</v>
      </c>
      <c r="G382" s="151" t="s">
        <v>929</v>
      </c>
      <c r="H382" s="118" t="s">
        <v>1024</v>
      </c>
      <c r="I382" s="118">
        <v>394</v>
      </c>
      <c r="J382" s="124">
        <v>394</v>
      </c>
      <c r="K382" s="124">
        <v>0</v>
      </c>
      <c r="L382" s="118" t="s">
        <v>23</v>
      </c>
      <c r="M382" s="118" t="s">
        <v>500</v>
      </c>
      <c r="N382" s="118" t="s">
        <v>500</v>
      </c>
      <c r="O382" s="118" t="s">
        <v>500</v>
      </c>
      <c r="P382" s="118" t="s">
        <v>500</v>
      </c>
      <c r="Q382" s="118" t="s">
        <v>501</v>
      </c>
      <c r="R382" s="120" t="s">
        <v>38</v>
      </c>
      <c r="S382" s="126"/>
    </row>
    <row r="383" s="111" customFormat="1" ht="78" customHeight="1" spans="1:19">
      <c r="A383" s="121">
        <v>20</v>
      </c>
      <c r="B383" s="147">
        <v>403</v>
      </c>
      <c r="C383" s="148">
        <v>2016</v>
      </c>
      <c r="D383" s="148" t="s">
        <v>993</v>
      </c>
      <c r="E383" s="149" t="s">
        <v>1326</v>
      </c>
      <c r="F383" s="150" t="s">
        <v>1025</v>
      </c>
      <c r="G383" s="151" t="s">
        <v>929</v>
      </c>
      <c r="H383" s="118" t="s">
        <v>1026</v>
      </c>
      <c r="I383" s="118">
        <v>6964.862217</v>
      </c>
      <c r="J383" s="124">
        <v>5774.92</v>
      </c>
      <c r="K383" s="124">
        <v>1189.942217</v>
      </c>
      <c r="L383" s="118" t="s">
        <v>23</v>
      </c>
      <c r="M383" s="118" t="s">
        <v>500</v>
      </c>
      <c r="N383" s="118" t="s">
        <v>500</v>
      </c>
      <c r="O383" s="118" t="s">
        <v>500</v>
      </c>
      <c r="P383" s="118" t="s">
        <v>500</v>
      </c>
      <c r="Q383" s="118" t="s">
        <v>501</v>
      </c>
      <c r="R383" s="120" t="s">
        <v>38</v>
      </c>
      <c r="S383" s="126"/>
    </row>
    <row r="384" s="111" customFormat="1" ht="48" customHeight="1" spans="1:19">
      <c r="A384" s="121">
        <v>21</v>
      </c>
      <c r="B384" s="147">
        <v>464</v>
      </c>
      <c r="C384" s="148">
        <v>2022</v>
      </c>
      <c r="D384" s="148" t="s">
        <v>232</v>
      </c>
      <c r="E384" s="149" t="s">
        <v>1326</v>
      </c>
      <c r="F384" s="150" t="s">
        <v>1063</v>
      </c>
      <c r="G384" s="118" t="s">
        <v>371</v>
      </c>
      <c r="H384" s="118" t="s">
        <v>1064</v>
      </c>
      <c r="I384" s="118">
        <v>2209.17</v>
      </c>
      <c r="J384" s="124">
        <v>2209.17</v>
      </c>
      <c r="K384" s="124">
        <v>0</v>
      </c>
      <c r="L384" s="118" t="s">
        <v>30</v>
      </c>
      <c r="M384" s="118" t="s">
        <v>500</v>
      </c>
      <c r="N384" s="118" t="s">
        <v>500</v>
      </c>
      <c r="O384" s="118" t="s">
        <v>500</v>
      </c>
      <c r="P384" s="118" t="s">
        <v>500</v>
      </c>
      <c r="Q384" s="118" t="s">
        <v>501</v>
      </c>
      <c r="R384" s="120" t="s">
        <v>33</v>
      </c>
      <c r="S384" s="126" t="s">
        <v>502</v>
      </c>
    </row>
    <row r="385" s="131" customFormat="1" ht="51" customHeight="1" spans="1:19">
      <c r="A385" s="138"/>
      <c r="B385" s="145" t="s">
        <v>1332</v>
      </c>
      <c r="C385" s="142"/>
      <c r="D385" s="142"/>
      <c r="E385" s="142"/>
      <c r="F385" s="146"/>
      <c r="G385" s="142"/>
      <c r="H385" s="142"/>
      <c r="I385" s="142"/>
      <c r="J385" s="142"/>
      <c r="K385" s="142"/>
      <c r="L385" s="142"/>
      <c r="M385" s="142"/>
      <c r="N385" s="142"/>
      <c r="O385" s="142"/>
      <c r="P385" s="142"/>
      <c r="Q385" s="142"/>
      <c r="R385" s="142"/>
      <c r="S385" s="143"/>
    </row>
    <row r="386" s="131" customFormat="1" ht="43" customHeight="1" spans="1:19">
      <c r="A386" s="138"/>
      <c r="B386" s="145" t="s">
        <v>1333</v>
      </c>
      <c r="C386" s="142"/>
      <c r="D386" s="142"/>
      <c r="E386" s="142"/>
      <c r="F386" s="146"/>
      <c r="G386" s="142"/>
      <c r="H386" s="142"/>
      <c r="I386" s="142"/>
      <c r="J386" s="142"/>
      <c r="K386" s="142"/>
      <c r="L386" s="142"/>
      <c r="M386" s="142"/>
      <c r="N386" s="142"/>
      <c r="O386" s="142"/>
      <c r="P386" s="142"/>
      <c r="Q386" s="142"/>
      <c r="R386" s="142"/>
      <c r="S386" s="143"/>
    </row>
    <row r="388" s="209" customFormat="1" ht="46" customHeight="1" spans="1:19">
      <c r="A388" s="219"/>
      <c r="B388" s="220"/>
      <c r="C388" s="220"/>
      <c r="D388" s="220"/>
      <c r="E388" s="220"/>
      <c r="F388" s="221"/>
      <c r="G388" s="222"/>
      <c r="H388" s="209"/>
      <c r="I388" s="209"/>
      <c r="J388" s="209"/>
      <c r="K388" s="209"/>
      <c r="L388" s="209"/>
      <c r="M388" s="209"/>
      <c r="N388" s="209"/>
      <c r="O388" s="209"/>
      <c r="P388" s="209"/>
      <c r="Q388" s="209"/>
      <c r="R388" s="222"/>
      <c r="S388" s="222"/>
    </row>
  </sheetData>
  <mergeCells count="30">
    <mergeCell ref="A1:S1"/>
    <mergeCell ref="I3:K3"/>
    <mergeCell ref="B79:S79"/>
    <mergeCell ref="B142:S142"/>
    <mergeCell ref="B185:S185"/>
    <mergeCell ref="B224:S224"/>
    <mergeCell ref="B289:S289"/>
    <mergeCell ref="B321:S321"/>
    <mergeCell ref="B356:S356"/>
    <mergeCell ref="B359:S359"/>
    <mergeCell ref="B361:S361"/>
    <mergeCell ref="B363:S363"/>
    <mergeCell ref="B385:S385"/>
    <mergeCell ref="B386:S386"/>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79 R142 R185 R224 R360 R6:R65 R84:R89 R91:R138 R144:R145 R147:R178 R187:R214 R226:R227 R232:R283 R289:R314 R321:R322 R324:R355 R357:R358 R362:R384">
      <formula1>"巩固,升级,盘活,调整"</formula1>
    </dataValidation>
  </dataValidations>
  <pageMargins left="0.236111111111111" right="0.156944444444444" top="0.354166666666667" bottom="0.472222222222222" header="0.5" footer="0.5"/>
  <pageSetup paperSize="8" scale="67" fitToHeight="0" orientation="landscape" horizontalDpi="600"/>
  <headerFooter>
    <oddFooter>&amp;C第 &amp;P 页，共 &amp;N 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R328"/>
  <sheetViews>
    <sheetView zoomScale="90" zoomScaleNormal="90" workbookViewId="0">
      <pane xSplit="4" ySplit="4" topLeftCell="E5" activePane="bottomRight" state="frozen"/>
      <selection/>
      <selection pane="topRight"/>
      <selection pane="bottomLeft"/>
      <selection pane="bottomRight" activeCell="G69" sqref="G69"/>
    </sheetView>
  </sheetViews>
  <sheetFormatPr defaultColWidth="8.89166666666667" defaultRowHeight="12"/>
  <cols>
    <col min="1" max="1" width="5" style="180" customWidth="1"/>
    <col min="2" max="3" width="9.10833333333333" style="180"/>
    <col min="4" max="4" width="9" style="180" customWidth="1"/>
    <col min="5" max="5" width="25.7666666666667" style="180" customWidth="1"/>
    <col min="6" max="6" width="12.5583333333333" style="181" customWidth="1"/>
    <col min="7" max="7" width="43.575" style="182" customWidth="1"/>
    <col min="8" max="9" width="10.6666666666667" style="182" customWidth="1"/>
    <col min="10" max="10" width="11.4416666666667" style="182" customWidth="1"/>
    <col min="11" max="11" width="8.89166666666667" style="182"/>
    <col min="12" max="12" width="21.1083333333333" style="182" customWidth="1"/>
    <col min="13" max="13" width="21.1" style="182" customWidth="1"/>
    <col min="14" max="14" width="20" style="182" customWidth="1"/>
    <col min="15" max="15" width="20.2333333333333" style="182" customWidth="1"/>
    <col min="16" max="16" width="37.7666666666667" style="182" customWidth="1"/>
    <col min="17" max="17" width="22.3333333333333" style="182" customWidth="1"/>
    <col min="18" max="18" width="17" style="181" customWidth="1"/>
    <col min="19" max="16384" width="8.89166666666667" style="182"/>
  </cols>
  <sheetData>
    <row r="1" spans="1:18">
      <c r="A1" s="183"/>
      <c r="B1" s="183"/>
      <c r="C1" s="183"/>
      <c r="D1" s="183"/>
      <c r="E1" s="183"/>
      <c r="F1" s="184"/>
      <c r="G1" s="185"/>
      <c r="H1" s="185"/>
      <c r="I1" s="185"/>
      <c r="J1" s="185"/>
      <c r="K1" s="185"/>
      <c r="L1" s="185"/>
      <c r="M1" s="185"/>
      <c r="N1" s="185"/>
      <c r="O1" s="185"/>
      <c r="P1" s="185"/>
      <c r="Q1" s="185"/>
      <c r="R1" s="184"/>
    </row>
    <row r="3" s="87" customFormat="1" ht="25" customHeight="1" spans="1:18">
      <c r="A3" s="105" t="s">
        <v>1</v>
      </c>
      <c r="B3" s="105" t="s">
        <v>2</v>
      </c>
      <c r="C3" s="186" t="s">
        <v>3</v>
      </c>
      <c r="D3" s="105" t="s">
        <v>1186</v>
      </c>
      <c r="E3" s="105" t="s">
        <v>4</v>
      </c>
      <c r="F3" s="89" t="s">
        <v>5</v>
      </c>
      <c r="G3" s="89" t="s">
        <v>6</v>
      </c>
      <c r="H3" s="90" t="s">
        <v>7</v>
      </c>
      <c r="I3" s="90"/>
      <c r="J3" s="90"/>
      <c r="K3" s="89" t="s">
        <v>8</v>
      </c>
      <c r="L3" s="89" t="s">
        <v>9</v>
      </c>
      <c r="M3" s="89" t="s">
        <v>10</v>
      </c>
      <c r="N3" s="89" t="s">
        <v>11</v>
      </c>
      <c r="O3" s="90" t="s">
        <v>12</v>
      </c>
      <c r="P3" s="90" t="s">
        <v>13</v>
      </c>
      <c r="Q3" s="89" t="s">
        <v>14</v>
      </c>
      <c r="R3" s="91" t="s">
        <v>15</v>
      </c>
    </row>
    <row r="4" s="87" customFormat="1" ht="51" customHeight="1" spans="1:18">
      <c r="A4" s="105"/>
      <c r="B4" s="105"/>
      <c r="C4" s="187"/>
      <c r="D4" s="105"/>
      <c r="E4" s="105"/>
      <c r="F4" s="89"/>
      <c r="G4" s="89"/>
      <c r="H4" s="89" t="s">
        <v>1334</v>
      </c>
      <c r="I4" s="90" t="s">
        <v>17</v>
      </c>
      <c r="J4" s="90" t="s">
        <v>18</v>
      </c>
      <c r="K4" s="89"/>
      <c r="L4" s="89"/>
      <c r="M4" s="89"/>
      <c r="N4" s="89"/>
      <c r="O4" s="89"/>
      <c r="P4" s="89"/>
      <c r="Q4" s="89"/>
      <c r="R4" s="92"/>
    </row>
    <row r="5" s="87" customFormat="1" ht="51" hidden="1" customHeight="1" spans="1:18">
      <c r="A5" s="188">
        <v>8</v>
      </c>
      <c r="B5" s="189">
        <v>2013</v>
      </c>
      <c r="C5" s="189" t="s">
        <v>19</v>
      </c>
      <c r="D5" s="105" t="s">
        <v>297</v>
      </c>
      <c r="E5" s="190" t="s">
        <v>59</v>
      </c>
      <c r="F5" s="95" t="s">
        <v>60</v>
      </c>
      <c r="G5" s="95" t="s">
        <v>61</v>
      </c>
      <c r="H5" s="89">
        <v>40</v>
      </c>
      <c r="I5" s="90">
        <v>40</v>
      </c>
      <c r="J5" s="90">
        <v>0</v>
      </c>
      <c r="K5" s="89" t="s">
        <v>47</v>
      </c>
      <c r="L5" s="89" t="s">
        <v>62</v>
      </c>
      <c r="M5" s="89" t="s">
        <v>62</v>
      </c>
      <c r="N5" s="89" t="s">
        <v>62</v>
      </c>
      <c r="O5" s="89" t="s">
        <v>62</v>
      </c>
      <c r="P5" s="89"/>
      <c r="Q5" s="100" t="s">
        <v>33</v>
      </c>
      <c r="R5" s="191"/>
    </row>
    <row r="6" s="87" customFormat="1" ht="51" hidden="1" customHeight="1" spans="1:18">
      <c r="A6" s="188">
        <v>23</v>
      </c>
      <c r="B6" s="189">
        <v>2013</v>
      </c>
      <c r="C6" s="189" t="s">
        <v>19</v>
      </c>
      <c r="D6" s="105" t="s">
        <v>297</v>
      </c>
      <c r="E6" s="190" t="s">
        <v>118</v>
      </c>
      <c r="F6" s="95" t="s">
        <v>119</v>
      </c>
      <c r="G6" s="95" t="s">
        <v>120</v>
      </c>
      <c r="H6" s="89">
        <v>35</v>
      </c>
      <c r="I6" s="90">
        <v>35</v>
      </c>
      <c r="J6" s="90">
        <v>0</v>
      </c>
      <c r="K6" s="89" t="s">
        <v>47</v>
      </c>
      <c r="L6" s="89" t="s">
        <v>121</v>
      </c>
      <c r="M6" s="89" t="s">
        <v>121</v>
      </c>
      <c r="N6" s="89" t="s">
        <v>121</v>
      </c>
      <c r="O6" s="89" t="s">
        <v>121</v>
      </c>
      <c r="P6" s="89"/>
      <c r="Q6" s="100" t="s">
        <v>33</v>
      </c>
      <c r="R6" s="191"/>
    </row>
    <row r="7" s="87" customFormat="1" ht="51" hidden="1" customHeight="1" spans="1:18">
      <c r="A7" s="188">
        <v>25</v>
      </c>
      <c r="B7" s="189">
        <v>2013</v>
      </c>
      <c r="C7" s="189" t="s">
        <v>19</v>
      </c>
      <c r="D7" s="105" t="s">
        <v>297</v>
      </c>
      <c r="E7" s="190" t="s">
        <v>129</v>
      </c>
      <c r="F7" s="95" t="s">
        <v>130</v>
      </c>
      <c r="G7" s="95" t="s">
        <v>131</v>
      </c>
      <c r="H7" s="89">
        <v>42</v>
      </c>
      <c r="I7" s="90">
        <v>42</v>
      </c>
      <c r="J7" s="90">
        <v>0</v>
      </c>
      <c r="K7" s="89" t="s">
        <v>23</v>
      </c>
      <c r="L7" s="192" t="s">
        <v>132</v>
      </c>
      <c r="M7" s="117" t="s">
        <v>132</v>
      </c>
      <c r="N7" s="192" t="s">
        <v>132</v>
      </c>
      <c r="O7" s="192" t="s">
        <v>132</v>
      </c>
      <c r="P7" s="102" t="s">
        <v>133</v>
      </c>
      <c r="Q7" s="100" t="s">
        <v>38</v>
      </c>
      <c r="R7" s="98" t="s">
        <v>54</v>
      </c>
    </row>
    <row r="8" s="87" customFormat="1" ht="51" hidden="1" customHeight="1" spans="1:18">
      <c r="A8" s="188">
        <v>34</v>
      </c>
      <c r="B8" s="189">
        <v>2014</v>
      </c>
      <c r="C8" s="189" t="s">
        <v>19</v>
      </c>
      <c r="D8" s="105" t="s">
        <v>297</v>
      </c>
      <c r="E8" s="190" t="s">
        <v>152</v>
      </c>
      <c r="F8" s="95" t="s">
        <v>153</v>
      </c>
      <c r="G8" s="95" t="s">
        <v>154</v>
      </c>
      <c r="H8" s="89">
        <v>45</v>
      </c>
      <c r="I8" s="90">
        <v>45</v>
      </c>
      <c r="J8" s="90">
        <v>0</v>
      </c>
      <c r="K8" s="89" t="s">
        <v>47</v>
      </c>
      <c r="L8" s="89" t="s">
        <v>37</v>
      </c>
      <c r="M8" s="89" t="s">
        <v>37</v>
      </c>
      <c r="N8" s="89" t="s">
        <v>37</v>
      </c>
      <c r="O8" s="89" t="s">
        <v>37</v>
      </c>
      <c r="P8" s="89"/>
      <c r="Q8" s="100" t="s">
        <v>33</v>
      </c>
      <c r="R8" s="191"/>
    </row>
    <row r="9" s="87" customFormat="1" ht="51" hidden="1" customHeight="1" spans="1:18">
      <c r="A9" s="188">
        <v>35</v>
      </c>
      <c r="B9" s="189">
        <v>2014</v>
      </c>
      <c r="C9" s="189" t="s">
        <v>19</v>
      </c>
      <c r="D9" s="105" t="s">
        <v>297</v>
      </c>
      <c r="E9" s="190" t="s">
        <v>155</v>
      </c>
      <c r="F9" s="95" t="s">
        <v>156</v>
      </c>
      <c r="G9" s="95" t="s">
        <v>157</v>
      </c>
      <c r="H9" s="89">
        <v>98.41</v>
      </c>
      <c r="I9" s="90">
        <v>98.41</v>
      </c>
      <c r="J9" s="90">
        <v>0</v>
      </c>
      <c r="K9" s="89" t="s">
        <v>30</v>
      </c>
      <c r="L9" s="89" t="s">
        <v>158</v>
      </c>
      <c r="M9" s="89" t="s">
        <v>158</v>
      </c>
      <c r="N9" s="89" t="s">
        <v>158</v>
      </c>
      <c r="O9" s="89" t="s">
        <v>158</v>
      </c>
      <c r="P9" s="89" t="s">
        <v>133</v>
      </c>
      <c r="Q9" s="100" t="s">
        <v>33</v>
      </c>
      <c r="R9" s="191"/>
    </row>
    <row r="10" s="87" customFormat="1" ht="51" hidden="1" customHeight="1" spans="1:18">
      <c r="A10" s="188">
        <v>36</v>
      </c>
      <c r="B10" s="189">
        <v>2014</v>
      </c>
      <c r="C10" s="189" t="s">
        <v>19</v>
      </c>
      <c r="D10" s="105" t="s">
        <v>297</v>
      </c>
      <c r="E10" s="190" t="s">
        <v>159</v>
      </c>
      <c r="F10" s="95" t="s">
        <v>130</v>
      </c>
      <c r="G10" s="95" t="s">
        <v>160</v>
      </c>
      <c r="H10" s="89">
        <v>60</v>
      </c>
      <c r="I10" s="90">
        <v>60</v>
      </c>
      <c r="J10" s="90">
        <v>0</v>
      </c>
      <c r="K10" s="89" t="s">
        <v>23</v>
      </c>
      <c r="L10" s="101" t="s">
        <v>161</v>
      </c>
      <c r="M10" s="89" t="s">
        <v>161</v>
      </c>
      <c r="N10" s="101" t="s">
        <v>161</v>
      </c>
      <c r="O10" s="101" t="s">
        <v>161</v>
      </c>
      <c r="P10" s="101" t="s">
        <v>133</v>
      </c>
      <c r="Q10" s="100" t="s">
        <v>38</v>
      </c>
      <c r="R10" s="98" t="s">
        <v>54</v>
      </c>
    </row>
    <row r="11" s="87" customFormat="1" ht="51" hidden="1" customHeight="1" spans="1:18">
      <c r="A11" s="188">
        <v>44</v>
      </c>
      <c r="B11" s="189">
        <v>2014</v>
      </c>
      <c r="C11" s="189" t="s">
        <v>19</v>
      </c>
      <c r="D11" s="105" t="s">
        <v>297</v>
      </c>
      <c r="E11" s="193" t="s">
        <v>190</v>
      </c>
      <c r="F11" s="95" t="s">
        <v>191</v>
      </c>
      <c r="G11" s="95" t="s">
        <v>192</v>
      </c>
      <c r="H11" s="89">
        <v>75</v>
      </c>
      <c r="I11" s="90">
        <v>75</v>
      </c>
      <c r="J11" s="90">
        <v>0</v>
      </c>
      <c r="K11" s="89" t="s">
        <v>23</v>
      </c>
      <c r="L11" s="101" t="s">
        <v>193</v>
      </c>
      <c r="M11" s="89" t="s">
        <v>193</v>
      </c>
      <c r="N11" s="101" t="s">
        <v>193</v>
      </c>
      <c r="O11" s="101" t="s">
        <v>193</v>
      </c>
      <c r="P11" s="101" t="s">
        <v>133</v>
      </c>
      <c r="Q11" s="97" t="s">
        <v>38</v>
      </c>
      <c r="R11" s="98" t="s">
        <v>54</v>
      </c>
    </row>
    <row r="12" s="87" customFormat="1" ht="51" hidden="1" customHeight="1" spans="1:18">
      <c r="A12" s="188">
        <v>49</v>
      </c>
      <c r="B12" s="189">
        <v>2014</v>
      </c>
      <c r="C12" s="189" t="s">
        <v>19</v>
      </c>
      <c r="D12" s="105" t="s">
        <v>297</v>
      </c>
      <c r="E12" s="190" t="s">
        <v>210</v>
      </c>
      <c r="F12" s="95" t="s">
        <v>211</v>
      </c>
      <c r="G12" s="95" t="s">
        <v>212</v>
      </c>
      <c r="H12" s="89">
        <v>120</v>
      </c>
      <c r="I12" s="90">
        <v>120</v>
      </c>
      <c r="J12" s="90">
        <v>0</v>
      </c>
      <c r="K12" s="89" t="s">
        <v>23</v>
      </c>
      <c r="L12" s="89" t="s">
        <v>213</v>
      </c>
      <c r="M12" s="89" t="s">
        <v>500</v>
      </c>
      <c r="N12" s="89" t="s">
        <v>213</v>
      </c>
      <c r="O12" s="89" t="s">
        <v>213</v>
      </c>
      <c r="P12" s="89" t="s">
        <v>133</v>
      </c>
      <c r="Q12" s="100" t="s">
        <v>38</v>
      </c>
      <c r="R12" s="191"/>
    </row>
    <row r="13" s="87" customFormat="1" ht="51" hidden="1" customHeight="1" spans="1:18">
      <c r="A13" s="188">
        <v>70</v>
      </c>
      <c r="B13" s="189">
        <v>2015</v>
      </c>
      <c r="C13" s="189" t="s">
        <v>19</v>
      </c>
      <c r="D13" s="105" t="s">
        <v>297</v>
      </c>
      <c r="E13" s="190" t="s">
        <v>250</v>
      </c>
      <c r="F13" s="95" t="s">
        <v>211</v>
      </c>
      <c r="G13" s="95" t="s">
        <v>251</v>
      </c>
      <c r="H13" s="89">
        <v>50</v>
      </c>
      <c r="I13" s="90">
        <v>50</v>
      </c>
      <c r="J13" s="90">
        <v>0</v>
      </c>
      <c r="K13" s="89" t="s">
        <v>30</v>
      </c>
      <c r="L13" s="89" t="s">
        <v>213</v>
      </c>
      <c r="M13" s="89" t="s">
        <v>213</v>
      </c>
      <c r="N13" s="89" t="s">
        <v>213</v>
      </c>
      <c r="O13" s="89" t="s">
        <v>213</v>
      </c>
      <c r="P13" s="89" t="s">
        <v>133</v>
      </c>
      <c r="Q13" s="100" t="s">
        <v>33</v>
      </c>
      <c r="R13" s="191"/>
    </row>
    <row r="14" s="87" customFormat="1" ht="51" hidden="1" customHeight="1" spans="1:18">
      <c r="A14" s="188">
        <v>73</v>
      </c>
      <c r="B14" s="189">
        <v>2015</v>
      </c>
      <c r="C14" s="189" t="s">
        <v>19</v>
      </c>
      <c r="D14" s="105" t="s">
        <v>297</v>
      </c>
      <c r="E14" s="190" t="s">
        <v>256</v>
      </c>
      <c r="F14" s="95" t="s">
        <v>153</v>
      </c>
      <c r="G14" s="95" t="s">
        <v>257</v>
      </c>
      <c r="H14" s="89">
        <v>40</v>
      </c>
      <c r="I14" s="90">
        <v>40</v>
      </c>
      <c r="J14" s="90">
        <v>0</v>
      </c>
      <c r="K14" s="89" t="s">
        <v>47</v>
      </c>
      <c r="L14" s="89" t="s">
        <v>258</v>
      </c>
      <c r="M14" s="89" t="s">
        <v>258</v>
      </c>
      <c r="N14" s="89" t="s">
        <v>258</v>
      </c>
      <c r="O14" s="89" t="s">
        <v>258</v>
      </c>
      <c r="P14" s="89"/>
      <c r="Q14" s="100" t="s">
        <v>33</v>
      </c>
      <c r="R14" s="191"/>
    </row>
    <row r="15" s="87" customFormat="1" ht="51" hidden="1" customHeight="1" spans="1:18">
      <c r="A15" s="188">
        <v>78</v>
      </c>
      <c r="B15" s="189">
        <v>2015</v>
      </c>
      <c r="C15" s="189" t="s">
        <v>19</v>
      </c>
      <c r="D15" s="105" t="s">
        <v>297</v>
      </c>
      <c r="E15" s="193" t="s">
        <v>272</v>
      </c>
      <c r="F15" s="95" t="s">
        <v>273</v>
      </c>
      <c r="G15" s="95" t="s">
        <v>1335</v>
      </c>
      <c r="H15" s="89">
        <v>270</v>
      </c>
      <c r="I15" s="90">
        <v>270</v>
      </c>
      <c r="J15" s="90">
        <v>0</v>
      </c>
      <c r="K15" s="89" t="s">
        <v>23</v>
      </c>
      <c r="L15" s="101" t="s">
        <v>275</v>
      </c>
      <c r="M15" s="89" t="s">
        <v>276</v>
      </c>
      <c r="N15" s="101" t="s">
        <v>275</v>
      </c>
      <c r="O15" s="101" t="s">
        <v>275</v>
      </c>
      <c r="P15" s="101" t="s">
        <v>133</v>
      </c>
      <c r="Q15" s="100" t="s">
        <v>127</v>
      </c>
      <c r="R15" s="98" t="s">
        <v>1336</v>
      </c>
    </row>
    <row r="16" s="87" customFormat="1" ht="51" hidden="1" customHeight="1" spans="1:18">
      <c r="A16" s="188">
        <v>79</v>
      </c>
      <c r="B16" s="189">
        <v>2015</v>
      </c>
      <c r="C16" s="189" t="s">
        <v>19</v>
      </c>
      <c r="D16" s="105" t="s">
        <v>297</v>
      </c>
      <c r="E16" s="193" t="s">
        <v>278</v>
      </c>
      <c r="F16" s="95" t="s">
        <v>273</v>
      </c>
      <c r="G16" s="95" t="s">
        <v>279</v>
      </c>
      <c r="H16" s="89">
        <v>130</v>
      </c>
      <c r="I16" s="90">
        <v>130</v>
      </c>
      <c r="J16" s="90">
        <v>0</v>
      </c>
      <c r="K16" s="89" t="s">
        <v>23</v>
      </c>
      <c r="L16" s="101" t="s">
        <v>275</v>
      </c>
      <c r="M16" s="89" t="s">
        <v>276</v>
      </c>
      <c r="N16" s="101" t="s">
        <v>275</v>
      </c>
      <c r="O16" s="101" t="s">
        <v>275</v>
      </c>
      <c r="P16" s="101" t="s">
        <v>133</v>
      </c>
      <c r="Q16" s="100" t="s">
        <v>127</v>
      </c>
      <c r="R16" s="98" t="s">
        <v>1336</v>
      </c>
    </row>
    <row r="17" s="87" customFormat="1" ht="51" hidden="1" customHeight="1" spans="1:18">
      <c r="A17" s="188">
        <v>93</v>
      </c>
      <c r="B17" s="189">
        <v>2015</v>
      </c>
      <c r="C17" s="189" t="s">
        <v>232</v>
      </c>
      <c r="D17" s="105" t="s">
        <v>297</v>
      </c>
      <c r="E17" s="193" t="s">
        <v>296</v>
      </c>
      <c r="F17" s="95" t="s">
        <v>297</v>
      </c>
      <c r="G17" s="95" t="s">
        <v>298</v>
      </c>
      <c r="H17" s="89">
        <v>299.97</v>
      </c>
      <c r="I17" s="90">
        <v>299.97</v>
      </c>
      <c r="J17" s="90">
        <v>0</v>
      </c>
      <c r="K17" s="89" t="s">
        <v>23</v>
      </c>
      <c r="L17" s="101" t="s">
        <v>299</v>
      </c>
      <c r="M17" s="101" t="s">
        <v>299</v>
      </c>
      <c r="N17" s="101" t="s">
        <v>299</v>
      </c>
      <c r="O17" s="101" t="s">
        <v>299</v>
      </c>
      <c r="P17" s="89" t="s">
        <v>133</v>
      </c>
      <c r="Q17" s="100" t="s">
        <v>127</v>
      </c>
      <c r="R17" s="98" t="s">
        <v>1337</v>
      </c>
    </row>
    <row r="18" s="87" customFormat="1" ht="51" hidden="1" customHeight="1" spans="1:18">
      <c r="A18" s="188">
        <v>99</v>
      </c>
      <c r="B18" s="189">
        <v>2016</v>
      </c>
      <c r="C18" s="194" t="s">
        <v>300</v>
      </c>
      <c r="D18" s="105" t="s">
        <v>297</v>
      </c>
      <c r="E18" s="190" t="s">
        <v>318</v>
      </c>
      <c r="F18" s="95" t="s">
        <v>319</v>
      </c>
      <c r="G18" s="95" t="s">
        <v>320</v>
      </c>
      <c r="H18" s="89">
        <v>55.68</v>
      </c>
      <c r="I18" s="90">
        <v>55.68</v>
      </c>
      <c r="J18" s="90">
        <v>0</v>
      </c>
      <c r="K18" s="89" t="s">
        <v>47</v>
      </c>
      <c r="L18" s="89" t="s">
        <v>321</v>
      </c>
      <c r="M18" s="89" t="s">
        <v>321</v>
      </c>
      <c r="N18" s="89" t="s">
        <v>321</v>
      </c>
      <c r="O18" s="89" t="s">
        <v>321</v>
      </c>
      <c r="P18" s="89"/>
      <c r="Q18" s="100" t="s">
        <v>33</v>
      </c>
      <c r="R18" s="191"/>
    </row>
    <row r="19" s="87" customFormat="1" ht="51" hidden="1" customHeight="1" spans="1:18">
      <c r="A19" s="188">
        <v>100</v>
      </c>
      <c r="B19" s="189">
        <v>2016</v>
      </c>
      <c r="C19" s="194" t="s">
        <v>300</v>
      </c>
      <c r="D19" s="105" t="s">
        <v>297</v>
      </c>
      <c r="E19" s="190" t="s">
        <v>322</v>
      </c>
      <c r="F19" s="95" t="s">
        <v>323</v>
      </c>
      <c r="G19" s="95" t="s">
        <v>324</v>
      </c>
      <c r="H19" s="89">
        <v>50.6</v>
      </c>
      <c r="I19" s="90">
        <v>50.6</v>
      </c>
      <c r="J19" s="90">
        <v>0</v>
      </c>
      <c r="K19" s="89" t="s">
        <v>47</v>
      </c>
      <c r="L19" s="89" t="s">
        <v>325</v>
      </c>
      <c r="M19" s="89" t="s">
        <v>325</v>
      </c>
      <c r="N19" s="89" t="s">
        <v>325</v>
      </c>
      <c r="O19" s="89" t="s">
        <v>325</v>
      </c>
      <c r="P19" s="89"/>
      <c r="Q19" s="100" t="s">
        <v>33</v>
      </c>
      <c r="R19" s="191"/>
    </row>
    <row r="20" s="87" customFormat="1" ht="51" hidden="1" customHeight="1" spans="1:18">
      <c r="A20" s="188">
        <v>101</v>
      </c>
      <c r="B20" s="189">
        <v>2016</v>
      </c>
      <c r="C20" s="194" t="s">
        <v>300</v>
      </c>
      <c r="D20" s="105" t="s">
        <v>297</v>
      </c>
      <c r="E20" s="190" t="s">
        <v>326</v>
      </c>
      <c r="F20" s="95" t="s">
        <v>327</v>
      </c>
      <c r="G20" s="95" t="s">
        <v>328</v>
      </c>
      <c r="H20" s="89">
        <v>10.08</v>
      </c>
      <c r="I20" s="90">
        <v>10.08</v>
      </c>
      <c r="J20" s="90">
        <v>0</v>
      </c>
      <c r="K20" s="89" t="s">
        <v>47</v>
      </c>
      <c r="L20" s="89" t="s">
        <v>329</v>
      </c>
      <c r="M20" s="89" t="s">
        <v>329</v>
      </c>
      <c r="N20" s="89" t="s">
        <v>329</v>
      </c>
      <c r="O20" s="89" t="s">
        <v>329</v>
      </c>
      <c r="P20" s="89"/>
      <c r="Q20" s="100" t="s">
        <v>33</v>
      </c>
      <c r="R20" s="191"/>
    </row>
    <row r="21" s="87" customFormat="1" ht="51" hidden="1" customHeight="1" spans="1:18">
      <c r="A21" s="188">
        <v>113</v>
      </c>
      <c r="B21" s="189">
        <v>2016</v>
      </c>
      <c r="C21" s="194" t="s">
        <v>300</v>
      </c>
      <c r="D21" s="105" t="s">
        <v>297</v>
      </c>
      <c r="E21" s="190" t="s">
        <v>370</v>
      </c>
      <c r="F21" s="95" t="s">
        <v>371</v>
      </c>
      <c r="G21" s="95" t="s">
        <v>372</v>
      </c>
      <c r="H21" s="89">
        <v>13.38</v>
      </c>
      <c r="I21" s="90">
        <v>13.38</v>
      </c>
      <c r="J21" s="90">
        <v>0</v>
      </c>
      <c r="K21" s="89" t="s">
        <v>23</v>
      </c>
      <c r="L21" s="89" t="s">
        <v>373</v>
      </c>
      <c r="M21" s="89" t="s">
        <v>373</v>
      </c>
      <c r="N21" s="89" t="s">
        <v>373</v>
      </c>
      <c r="O21" s="89" t="s">
        <v>373</v>
      </c>
      <c r="P21" s="89" t="s">
        <v>133</v>
      </c>
      <c r="Q21" s="100" t="s">
        <v>38</v>
      </c>
      <c r="R21" s="191"/>
    </row>
    <row r="22" s="87" customFormat="1" ht="51" hidden="1" customHeight="1" spans="1:18">
      <c r="A22" s="188">
        <v>114</v>
      </c>
      <c r="B22" s="189">
        <v>2016</v>
      </c>
      <c r="C22" s="194" t="s">
        <v>300</v>
      </c>
      <c r="D22" s="105" t="s">
        <v>297</v>
      </c>
      <c r="E22" s="190" t="s">
        <v>374</v>
      </c>
      <c r="F22" s="95" t="s">
        <v>375</v>
      </c>
      <c r="G22" s="95" t="s">
        <v>376</v>
      </c>
      <c r="H22" s="89">
        <v>5.15</v>
      </c>
      <c r="I22" s="90">
        <v>5.15</v>
      </c>
      <c r="J22" s="90">
        <v>0</v>
      </c>
      <c r="K22" s="89" t="s">
        <v>47</v>
      </c>
      <c r="L22" s="89" t="s">
        <v>377</v>
      </c>
      <c r="M22" s="89" t="s">
        <v>377</v>
      </c>
      <c r="N22" s="89" t="s">
        <v>377</v>
      </c>
      <c r="O22" s="89" t="s">
        <v>377</v>
      </c>
      <c r="P22" s="89"/>
      <c r="Q22" s="100" t="s">
        <v>33</v>
      </c>
      <c r="R22" s="191"/>
    </row>
    <row r="23" s="87" customFormat="1" ht="51" hidden="1" customHeight="1" spans="1:18">
      <c r="A23" s="188">
        <v>124</v>
      </c>
      <c r="B23" s="189">
        <v>2016</v>
      </c>
      <c r="C23" s="194" t="s">
        <v>300</v>
      </c>
      <c r="D23" s="105" t="s">
        <v>297</v>
      </c>
      <c r="E23" s="193" t="s">
        <v>407</v>
      </c>
      <c r="F23" s="95" t="s">
        <v>273</v>
      </c>
      <c r="G23" s="95" t="s">
        <v>408</v>
      </c>
      <c r="H23" s="89">
        <v>9.54</v>
      </c>
      <c r="I23" s="90">
        <v>9.54</v>
      </c>
      <c r="J23" s="90">
        <v>0</v>
      </c>
      <c r="K23" s="89" t="s">
        <v>30</v>
      </c>
      <c r="L23" s="89" t="s">
        <v>193</v>
      </c>
      <c r="M23" s="89" t="s">
        <v>193</v>
      </c>
      <c r="N23" s="89" t="s">
        <v>193</v>
      </c>
      <c r="O23" s="89" t="s">
        <v>193</v>
      </c>
      <c r="P23" s="89" t="s">
        <v>133</v>
      </c>
      <c r="Q23" s="100" t="s">
        <v>33</v>
      </c>
      <c r="R23" s="191"/>
    </row>
    <row r="24" s="87" customFormat="1" ht="51" hidden="1" customHeight="1" spans="1:18">
      <c r="A24" s="188">
        <v>134</v>
      </c>
      <c r="B24" s="189">
        <v>2016</v>
      </c>
      <c r="C24" s="194" t="s">
        <v>300</v>
      </c>
      <c r="D24" s="105" t="s">
        <v>297</v>
      </c>
      <c r="E24" s="190" t="s">
        <v>440</v>
      </c>
      <c r="F24" s="95" t="s">
        <v>153</v>
      </c>
      <c r="G24" s="95" t="s">
        <v>441</v>
      </c>
      <c r="H24" s="89">
        <v>10</v>
      </c>
      <c r="I24" s="90">
        <v>10</v>
      </c>
      <c r="J24" s="90">
        <v>0</v>
      </c>
      <c r="K24" s="89" t="s">
        <v>23</v>
      </c>
      <c r="L24" s="101" t="s">
        <v>442</v>
      </c>
      <c r="M24" s="89" t="s">
        <v>443</v>
      </c>
      <c r="N24" s="101" t="s">
        <v>442</v>
      </c>
      <c r="O24" s="101" t="s">
        <v>442</v>
      </c>
      <c r="P24" s="101" t="s">
        <v>133</v>
      </c>
      <c r="Q24" s="100" t="s">
        <v>38</v>
      </c>
      <c r="R24" s="98" t="s">
        <v>54</v>
      </c>
    </row>
    <row r="25" s="87" customFormat="1" ht="51" hidden="1" customHeight="1" spans="1:18">
      <c r="A25" s="188">
        <v>135</v>
      </c>
      <c r="B25" s="189">
        <v>2016</v>
      </c>
      <c r="C25" s="194" t="s">
        <v>300</v>
      </c>
      <c r="D25" s="105" t="s">
        <v>297</v>
      </c>
      <c r="E25" s="193" t="s">
        <v>444</v>
      </c>
      <c r="F25" s="95" t="s">
        <v>371</v>
      </c>
      <c r="G25" s="95" t="s">
        <v>445</v>
      </c>
      <c r="H25" s="89">
        <v>20</v>
      </c>
      <c r="I25" s="90">
        <v>20</v>
      </c>
      <c r="J25" s="90">
        <v>0</v>
      </c>
      <c r="K25" s="89" t="s">
        <v>47</v>
      </c>
      <c r="L25" s="89" t="s">
        <v>37</v>
      </c>
      <c r="M25" s="89" t="s">
        <v>37</v>
      </c>
      <c r="N25" s="89" t="s">
        <v>37</v>
      </c>
      <c r="O25" s="89" t="s">
        <v>37</v>
      </c>
      <c r="P25" s="89"/>
      <c r="Q25" s="97"/>
      <c r="R25" s="191"/>
    </row>
    <row r="26" s="87" customFormat="1" ht="51" hidden="1" customHeight="1" spans="1:18">
      <c r="A26" s="188">
        <v>151</v>
      </c>
      <c r="B26" s="189">
        <v>2017</v>
      </c>
      <c r="C26" s="194" t="s">
        <v>300</v>
      </c>
      <c r="D26" s="105" t="s">
        <v>297</v>
      </c>
      <c r="E26" s="190" t="s">
        <v>476</v>
      </c>
      <c r="F26" s="95" t="s">
        <v>477</v>
      </c>
      <c r="G26" s="95" t="s">
        <v>478</v>
      </c>
      <c r="H26" s="89">
        <v>15.2</v>
      </c>
      <c r="I26" s="90">
        <v>15.2</v>
      </c>
      <c r="J26" s="90">
        <v>0</v>
      </c>
      <c r="K26" s="89" t="s">
        <v>47</v>
      </c>
      <c r="L26" s="89" t="s">
        <v>479</v>
      </c>
      <c r="M26" s="89" t="s">
        <v>479</v>
      </c>
      <c r="N26" s="89" t="s">
        <v>479</v>
      </c>
      <c r="O26" s="89" t="s">
        <v>479</v>
      </c>
      <c r="P26" s="89"/>
      <c r="Q26" s="100" t="s">
        <v>33</v>
      </c>
      <c r="R26" s="191"/>
    </row>
    <row r="27" s="87" customFormat="1" ht="51" hidden="1" customHeight="1" spans="1:18">
      <c r="A27" s="188">
        <v>154</v>
      </c>
      <c r="B27" s="189">
        <v>2017</v>
      </c>
      <c r="C27" s="194" t="s">
        <v>300</v>
      </c>
      <c r="D27" s="105" t="s">
        <v>297</v>
      </c>
      <c r="E27" s="190" t="s">
        <v>487</v>
      </c>
      <c r="F27" s="95" t="s">
        <v>156</v>
      </c>
      <c r="G27" s="95" t="s">
        <v>488</v>
      </c>
      <c r="H27" s="89">
        <v>5.23</v>
      </c>
      <c r="I27" s="90">
        <v>5.23</v>
      </c>
      <c r="J27" s="90">
        <v>0</v>
      </c>
      <c r="K27" s="89" t="s">
        <v>47</v>
      </c>
      <c r="L27" s="89" t="s">
        <v>489</v>
      </c>
      <c r="M27" s="89" t="s">
        <v>489</v>
      </c>
      <c r="N27" s="89" t="s">
        <v>489</v>
      </c>
      <c r="O27" s="89" t="s">
        <v>489</v>
      </c>
      <c r="P27" s="89"/>
      <c r="Q27" s="100" t="s">
        <v>33</v>
      </c>
      <c r="R27" s="191"/>
    </row>
    <row r="28" s="87" customFormat="1" ht="51" hidden="1" customHeight="1" spans="1:18">
      <c r="A28" s="188">
        <v>168</v>
      </c>
      <c r="B28" s="189">
        <v>2017</v>
      </c>
      <c r="C28" s="194" t="s">
        <v>300</v>
      </c>
      <c r="D28" s="105" t="s">
        <v>297</v>
      </c>
      <c r="E28" s="190" t="s">
        <v>530</v>
      </c>
      <c r="F28" s="95" t="s">
        <v>531</v>
      </c>
      <c r="G28" s="95" t="s">
        <v>532</v>
      </c>
      <c r="H28" s="89">
        <v>40</v>
      </c>
      <c r="I28" s="90">
        <v>40</v>
      </c>
      <c r="J28" s="90">
        <v>0</v>
      </c>
      <c r="K28" s="89" t="s">
        <v>47</v>
      </c>
      <c r="L28" s="89" t="s">
        <v>533</v>
      </c>
      <c r="M28" s="89" t="s">
        <v>533</v>
      </c>
      <c r="N28" s="89" t="s">
        <v>533</v>
      </c>
      <c r="O28" s="89" t="s">
        <v>533</v>
      </c>
      <c r="P28" s="89"/>
      <c r="Q28" s="100" t="s">
        <v>33</v>
      </c>
      <c r="R28" s="191"/>
    </row>
    <row r="29" s="87" customFormat="1" ht="51" hidden="1" customHeight="1" spans="1:18">
      <c r="A29" s="188">
        <v>180</v>
      </c>
      <c r="B29" s="189">
        <v>2018</v>
      </c>
      <c r="C29" s="194" t="s">
        <v>300</v>
      </c>
      <c r="D29" s="105" t="s">
        <v>297</v>
      </c>
      <c r="E29" s="190" t="s">
        <v>543</v>
      </c>
      <c r="F29" s="95" t="s">
        <v>153</v>
      </c>
      <c r="G29" s="95" t="s">
        <v>544</v>
      </c>
      <c r="H29" s="89">
        <v>30</v>
      </c>
      <c r="I29" s="90">
        <v>30</v>
      </c>
      <c r="J29" s="90">
        <v>0</v>
      </c>
      <c r="K29" s="89" t="s">
        <v>23</v>
      </c>
      <c r="L29" s="101" t="s">
        <v>546</v>
      </c>
      <c r="M29" s="89" t="s">
        <v>546</v>
      </c>
      <c r="N29" s="101" t="s">
        <v>546</v>
      </c>
      <c r="O29" s="101" t="s">
        <v>546</v>
      </c>
      <c r="P29" s="101" t="s">
        <v>133</v>
      </c>
      <c r="Q29" s="100" t="s">
        <v>102</v>
      </c>
      <c r="R29" s="98" t="s">
        <v>860</v>
      </c>
    </row>
    <row r="30" s="87" customFormat="1" ht="51" hidden="1" customHeight="1" spans="1:18">
      <c r="A30" s="188">
        <v>182</v>
      </c>
      <c r="B30" s="189">
        <v>2018</v>
      </c>
      <c r="C30" s="194" t="s">
        <v>300</v>
      </c>
      <c r="D30" s="105" t="s">
        <v>297</v>
      </c>
      <c r="E30" s="190" t="s">
        <v>552</v>
      </c>
      <c r="F30" s="95" t="s">
        <v>156</v>
      </c>
      <c r="G30" s="95" t="s">
        <v>553</v>
      </c>
      <c r="H30" s="89">
        <v>119.96</v>
      </c>
      <c r="I30" s="90">
        <v>119.96</v>
      </c>
      <c r="J30" s="90">
        <v>0</v>
      </c>
      <c r="K30" s="89" t="s">
        <v>47</v>
      </c>
      <c r="L30" s="89" t="s">
        <v>554</v>
      </c>
      <c r="M30" s="89" t="s">
        <v>554</v>
      </c>
      <c r="N30" s="89" t="s">
        <v>554</v>
      </c>
      <c r="O30" s="89" t="s">
        <v>554</v>
      </c>
      <c r="P30" s="89"/>
      <c r="Q30" s="100" t="s">
        <v>33</v>
      </c>
      <c r="R30" s="191"/>
    </row>
    <row r="31" s="87" customFormat="1" ht="51" hidden="1" customHeight="1" spans="1:18">
      <c r="A31" s="188">
        <v>186</v>
      </c>
      <c r="B31" s="189">
        <v>2018</v>
      </c>
      <c r="C31" s="194" t="s">
        <v>300</v>
      </c>
      <c r="D31" s="105" t="s">
        <v>297</v>
      </c>
      <c r="E31" s="190" t="s">
        <v>566</v>
      </c>
      <c r="F31" s="95" t="s">
        <v>273</v>
      </c>
      <c r="G31" s="95" t="s">
        <v>567</v>
      </c>
      <c r="H31" s="89">
        <v>72</v>
      </c>
      <c r="I31" s="90">
        <v>72</v>
      </c>
      <c r="J31" s="90">
        <v>0</v>
      </c>
      <c r="K31" s="89" t="s">
        <v>23</v>
      </c>
      <c r="L31" s="101" t="s">
        <v>275</v>
      </c>
      <c r="M31" s="89" t="s">
        <v>568</v>
      </c>
      <c r="N31" s="101" t="s">
        <v>275</v>
      </c>
      <c r="O31" s="101" t="s">
        <v>275</v>
      </c>
      <c r="P31" s="101" t="s">
        <v>133</v>
      </c>
      <c r="Q31" s="100" t="s">
        <v>102</v>
      </c>
      <c r="R31" s="98" t="s">
        <v>860</v>
      </c>
    </row>
    <row r="32" s="87" customFormat="1" ht="51" hidden="1" customHeight="1" spans="1:18">
      <c r="A32" s="188">
        <v>188</v>
      </c>
      <c r="B32" s="189">
        <v>2018</v>
      </c>
      <c r="C32" s="194" t="s">
        <v>300</v>
      </c>
      <c r="D32" s="105" t="s">
        <v>297</v>
      </c>
      <c r="E32" s="190" t="s">
        <v>574</v>
      </c>
      <c r="F32" s="95" t="s">
        <v>531</v>
      </c>
      <c r="G32" s="95" t="s">
        <v>575</v>
      </c>
      <c r="H32" s="89">
        <v>30</v>
      </c>
      <c r="I32" s="90">
        <v>30</v>
      </c>
      <c r="J32" s="90">
        <v>0</v>
      </c>
      <c r="K32" s="89" t="s">
        <v>23</v>
      </c>
      <c r="L32" s="101" t="s">
        <v>1338</v>
      </c>
      <c r="M32" s="89" t="s">
        <v>1338</v>
      </c>
      <c r="N32" s="101" t="s">
        <v>1338</v>
      </c>
      <c r="O32" s="101" t="s">
        <v>1338</v>
      </c>
      <c r="P32" s="101" t="s">
        <v>133</v>
      </c>
      <c r="Q32" s="100" t="s">
        <v>38</v>
      </c>
      <c r="R32" s="98" t="s">
        <v>37</v>
      </c>
    </row>
    <row r="33" s="87" customFormat="1" ht="51" hidden="1" customHeight="1" spans="1:18">
      <c r="A33" s="188">
        <v>189</v>
      </c>
      <c r="B33" s="189">
        <v>2018</v>
      </c>
      <c r="C33" s="194" t="s">
        <v>300</v>
      </c>
      <c r="D33" s="105" t="s">
        <v>297</v>
      </c>
      <c r="E33" s="190" t="s">
        <v>576</v>
      </c>
      <c r="F33" s="95" t="s">
        <v>191</v>
      </c>
      <c r="G33" s="95" t="s">
        <v>577</v>
      </c>
      <c r="H33" s="89">
        <v>200.29</v>
      </c>
      <c r="I33" s="90">
        <v>40</v>
      </c>
      <c r="J33" s="90">
        <v>160.29</v>
      </c>
      <c r="K33" s="89" t="s">
        <v>23</v>
      </c>
      <c r="L33" s="101" t="s">
        <v>1339</v>
      </c>
      <c r="M33" s="89" t="s">
        <v>1339</v>
      </c>
      <c r="N33" s="101" t="s">
        <v>1339</v>
      </c>
      <c r="O33" s="101" t="s">
        <v>1339</v>
      </c>
      <c r="P33" s="101" t="s">
        <v>133</v>
      </c>
      <c r="Q33" s="100" t="s">
        <v>38</v>
      </c>
      <c r="R33" s="98" t="s">
        <v>37</v>
      </c>
    </row>
    <row r="34" s="87" customFormat="1" ht="51" hidden="1" customHeight="1" spans="1:18">
      <c r="A34" s="188">
        <v>194</v>
      </c>
      <c r="B34" s="189">
        <v>2018</v>
      </c>
      <c r="C34" s="194" t="s">
        <v>300</v>
      </c>
      <c r="D34" s="105" t="s">
        <v>297</v>
      </c>
      <c r="E34" s="190" t="s">
        <v>594</v>
      </c>
      <c r="F34" s="95" t="s">
        <v>595</v>
      </c>
      <c r="G34" s="95" t="s">
        <v>596</v>
      </c>
      <c r="H34" s="89">
        <v>16</v>
      </c>
      <c r="I34" s="90">
        <v>16</v>
      </c>
      <c r="J34" s="90">
        <v>0</v>
      </c>
      <c r="K34" s="89" t="s">
        <v>47</v>
      </c>
      <c r="L34" s="89" t="s">
        <v>597</v>
      </c>
      <c r="M34" s="89" t="s">
        <v>597</v>
      </c>
      <c r="N34" s="89" t="s">
        <v>597</v>
      </c>
      <c r="O34" s="89" t="s">
        <v>597</v>
      </c>
      <c r="P34" s="89"/>
      <c r="Q34" s="100" t="s">
        <v>33</v>
      </c>
      <c r="R34" s="191"/>
    </row>
    <row r="35" s="87" customFormat="1" ht="51" hidden="1" customHeight="1" spans="1:18">
      <c r="A35" s="188">
        <v>197</v>
      </c>
      <c r="B35" s="189">
        <v>2018</v>
      </c>
      <c r="C35" s="194" t="s">
        <v>300</v>
      </c>
      <c r="D35" s="105" t="s">
        <v>297</v>
      </c>
      <c r="E35" s="190" t="s">
        <v>606</v>
      </c>
      <c r="F35" s="95" t="s">
        <v>531</v>
      </c>
      <c r="G35" s="95" t="s">
        <v>607</v>
      </c>
      <c r="H35" s="89">
        <v>36</v>
      </c>
      <c r="I35" s="90">
        <v>36</v>
      </c>
      <c r="J35" s="90">
        <v>0</v>
      </c>
      <c r="K35" s="89" t="s">
        <v>47</v>
      </c>
      <c r="L35" s="89" t="s">
        <v>608</v>
      </c>
      <c r="M35" s="89" t="s">
        <v>609</v>
      </c>
      <c r="N35" s="89" t="s">
        <v>608</v>
      </c>
      <c r="O35" s="89" t="s">
        <v>608</v>
      </c>
      <c r="P35" s="89"/>
      <c r="Q35" s="100" t="s">
        <v>33</v>
      </c>
      <c r="R35" s="191"/>
    </row>
    <row r="36" s="87" customFormat="1" ht="51" hidden="1" customHeight="1" spans="1:18">
      <c r="A36" s="188">
        <v>201</v>
      </c>
      <c r="B36" s="189">
        <v>2018</v>
      </c>
      <c r="C36" s="194" t="s">
        <v>300</v>
      </c>
      <c r="D36" s="105" t="s">
        <v>297</v>
      </c>
      <c r="E36" s="190" t="s">
        <v>617</v>
      </c>
      <c r="F36" s="95" t="s">
        <v>273</v>
      </c>
      <c r="G36" s="95" t="s">
        <v>488</v>
      </c>
      <c r="H36" s="89">
        <v>5</v>
      </c>
      <c r="I36" s="90">
        <v>5</v>
      </c>
      <c r="J36" s="90">
        <v>0</v>
      </c>
      <c r="K36" s="89" t="s">
        <v>47</v>
      </c>
      <c r="L36" s="89" t="s">
        <v>618</v>
      </c>
      <c r="M36" s="89" t="s">
        <v>618</v>
      </c>
      <c r="N36" s="89" t="s">
        <v>618</v>
      </c>
      <c r="O36" s="89" t="s">
        <v>618</v>
      </c>
      <c r="P36" s="89"/>
      <c r="Q36" s="100" t="s">
        <v>33</v>
      </c>
      <c r="R36" s="191"/>
    </row>
    <row r="37" s="87" customFormat="1" ht="51" hidden="1" customHeight="1" spans="1:18">
      <c r="A37" s="188">
        <v>202</v>
      </c>
      <c r="B37" s="189">
        <v>2018</v>
      </c>
      <c r="C37" s="194" t="s">
        <v>300</v>
      </c>
      <c r="D37" s="105" t="s">
        <v>297</v>
      </c>
      <c r="E37" s="190" t="s">
        <v>619</v>
      </c>
      <c r="F37" s="95" t="s">
        <v>375</v>
      </c>
      <c r="G37" s="95" t="s">
        <v>620</v>
      </c>
      <c r="H37" s="89">
        <v>30</v>
      </c>
      <c r="I37" s="90">
        <v>30</v>
      </c>
      <c r="J37" s="90">
        <v>0</v>
      </c>
      <c r="K37" s="89" t="s">
        <v>23</v>
      </c>
      <c r="L37" s="101" t="s">
        <v>37</v>
      </c>
      <c r="M37" s="89" t="s">
        <v>37</v>
      </c>
      <c r="N37" s="101" t="s">
        <v>37</v>
      </c>
      <c r="O37" s="101" t="s">
        <v>37</v>
      </c>
      <c r="P37" s="101" t="s">
        <v>133</v>
      </c>
      <c r="Q37" s="100" t="s">
        <v>38</v>
      </c>
      <c r="R37" s="98" t="s">
        <v>37</v>
      </c>
    </row>
    <row r="38" s="87" customFormat="1" ht="51" hidden="1" customHeight="1" spans="1:18">
      <c r="A38" s="188">
        <v>205</v>
      </c>
      <c r="B38" s="189">
        <v>2018</v>
      </c>
      <c r="C38" s="194" t="s">
        <v>300</v>
      </c>
      <c r="D38" s="105" t="s">
        <v>297</v>
      </c>
      <c r="E38" s="190" t="s">
        <v>627</v>
      </c>
      <c r="F38" s="95" t="s">
        <v>119</v>
      </c>
      <c r="G38" s="95" t="s">
        <v>628</v>
      </c>
      <c r="H38" s="89">
        <v>5</v>
      </c>
      <c r="I38" s="90">
        <v>5</v>
      </c>
      <c r="J38" s="90">
        <v>0</v>
      </c>
      <c r="K38" s="89" t="s">
        <v>47</v>
      </c>
      <c r="L38" s="89" t="s">
        <v>629</v>
      </c>
      <c r="M38" s="89" t="s">
        <v>629</v>
      </c>
      <c r="N38" s="89" t="s">
        <v>629</v>
      </c>
      <c r="O38" s="89" t="s">
        <v>629</v>
      </c>
      <c r="P38" s="89"/>
      <c r="Q38" s="100" t="s">
        <v>33</v>
      </c>
      <c r="R38" s="191"/>
    </row>
    <row r="39" s="87" customFormat="1" ht="51" hidden="1" customHeight="1" spans="1:18">
      <c r="A39" s="188">
        <v>209</v>
      </c>
      <c r="B39" s="189">
        <v>2018</v>
      </c>
      <c r="C39" s="194" t="s">
        <v>300</v>
      </c>
      <c r="D39" s="105" t="s">
        <v>297</v>
      </c>
      <c r="E39" s="190" t="s">
        <v>641</v>
      </c>
      <c r="F39" s="95" t="s">
        <v>191</v>
      </c>
      <c r="G39" s="95" t="s">
        <v>642</v>
      </c>
      <c r="H39" s="89">
        <v>59</v>
      </c>
      <c r="I39" s="90">
        <v>59</v>
      </c>
      <c r="J39" s="90">
        <v>0</v>
      </c>
      <c r="K39" s="89" t="s">
        <v>23</v>
      </c>
      <c r="L39" s="101" t="s">
        <v>643</v>
      </c>
      <c r="M39" s="89" t="s">
        <v>643</v>
      </c>
      <c r="N39" s="101" t="s">
        <v>643</v>
      </c>
      <c r="O39" s="101" t="s">
        <v>643</v>
      </c>
      <c r="P39" s="101" t="s">
        <v>133</v>
      </c>
      <c r="Q39" s="100" t="s">
        <v>38</v>
      </c>
      <c r="R39" s="98" t="s">
        <v>54</v>
      </c>
    </row>
    <row r="40" s="87" customFormat="1" ht="51" hidden="1" customHeight="1" spans="1:18">
      <c r="A40" s="188">
        <v>210</v>
      </c>
      <c r="B40" s="189">
        <v>2018</v>
      </c>
      <c r="C40" s="194" t="s">
        <v>300</v>
      </c>
      <c r="D40" s="105" t="s">
        <v>297</v>
      </c>
      <c r="E40" s="193" t="s">
        <v>644</v>
      </c>
      <c r="F40" s="95" t="s">
        <v>371</v>
      </c>
      <c r="G40" s="95" t="s">
        <v>645</v>
      </c>
      <c r="H40" s="89">
        <v>40</v>
      </c>
      <c r="I40" s="90">
        <v>40</v>
      </c>
      <c r="J40" s="90">
        <v>0</v>
      </c>
      <c r="K40" s="89" t="s">
        <v>23</v>
      </c>
      <c r="L40" s="101" t="s">
        <v>646</v>
      </c>
      <c r="M40" s="89" t="s">
        <v>646</v>
      </c>
      <c r="N40" s="101" t="s">
        <v>646</v>
      </c>
      <c r="O40" s="101" t="s">
        <v>646</v>
      </c>
      <c r="P40" s="101" t="s">
        <v>133</v>
      </c>
      <c r="Q40" s="100" t="s">
        <v>38</v>
      </c>
      <c r="R40" s="98" t="s">
        <v>54</v>
      </c>
    </row>
    <row r="41" s="87" customFormat="1" ht="51" hidden="1" customHeight="1" spans="1:18">
      <c r="A41" s="188">
        <v>219</v>
      </c>
      <c r="B41" s="189">
        <v>2018</v>
      </c>
      <c r="C41" s="194" t="s">
        <v>300</v>
      </c>
      <c r="D41" s="105" t="s">
        <v>297</v>
      </c>
      <c r="E41" s="190" t="s">
        <v>683</v>
      </c>
      <c r="F41" s="95" t="s">
        <v>552</v>
      </c>
      <c r="G41" s="95" t="s">
        <v>684</v>
      </c>
      <c r="H41" s="89">
        <v>177.61</v>
      </c>
      <c r="I41" s="90">
        <v>177.61</v>
      </c>
      <c r="J41" s="90">
        <v>0</v>
      </c>
      <c r="K41" s="89" t="s">
        <v>23</v>
      </c>
      <c r="L41" s="89" t="s">
        <v>158</v>
      </c>
      <c r="M41" s="89" t="s">
        <v>685</v>
      </c>
      <c r="N41" s="89" t="s">
        <v>158</v>
      </c>
      <c r="O41" s="89" t="s">
        <v>158</v>
      </c>
      <c r="P41" s="89" t="s">
        <v>133</v>
      </c>
      <c r="Q41" s="100" t="s">
        <v>102</v>
      </c>
      <c r="R41" s="191"/>
    </row>
    <row r="42" s="87" customFormat="1" ht="51" hidden="1" customHeight="1" spans="1:18">
      <c r="A42" s="188">
        <v>219</v>
      </c>
      <c r="B42" s="189">
        <v>2018</v>
      </c>
      <c r="C42" s="194" t="s">
        <v>300</v>
      </c>
      <c r="D42" s="105" t="s">
        <v>297</v>
      </c>
      <c r="E42" s="190" t="s">
        <v>1340</v>
      </c>
      <c r="F42" s="95" t="s">
        <v>552</v>
      </c>
      <c r="G42" s="95" t="s">
        <v>1341</v>
      </c>
      <c r="H42" s="89">
        <v>170</v>
      </c>
      <c r="I42" s="90">
        <v>170</v>
      </c>
      <c r="J42" s="90">
        <v>0</v>
      </c>
      <c r="K42" s="89" t="s">
        <v>23</v>
      </c>
      <c r="L42" s="89" t="s">
        <v>1342</v>
      </c>
      <c r="M42" s="89" t="s">
        <v>870</v>
      </c>
      <c r="N42" s="89" t="s">
        <v>1342</v>
      </c>
      <c r="O42" s="89" t="s">
        <v>1342</v>
      </c>
      <c r="P42" s="89" t="s">
        <v>871</v>
      </c>
      <c r="Q42" s="100" t="s">
        <v>38</v>
      </c>
      <c r="R42" s="191"/>
    </row>
    <row r="43" s="87" customFormat="1" ht="51" hidden="1" customHeight="1" spans="1:18">
      <c r="A43" s="188">
        <v>219</v>
      </c>
      <c r="B43" s="189">
        <v>2018</v>
      </c>
      <c r="C43" s="194" t="s">
        <v>300</v>
      </c>
      <c r="D43" s="105" t="s">
        <v>297</v>
      </c>
      <c r="E43" s="190" t="s">
        <v>686</v>
      </c>
      <c r="F43" s="95" t="s">
        <v>552</v>
      </c>
      <c r="G43" s="95" t="s">
        <v>687</v>
      </c>
      <c r="H43" s="89">
        <v>100</v>
      </c>
      <c r="I43" s="90">
        <v>100</v>
      </c>
      <c r="J43" s="90">
        <v>0</v>
      </c>
      <c r="K43" s="89" t="s">
        <v>23</v>
      </c>
      <c r="L43" s="89" t="s">
        <v>158</v>
      </c>
      <c r="M43" s="89" t="s">
        <v>685</v>
      </c>
      <c r="N43" s="89" t="s">
        <v>158</v>
      </c>
      <c r="O43" s="89" t="s">
        <v>158</v>
      </c>
      <c r="P43" s="89" t="s">
        <v>133</v>
      </c>
      <c r="Q43" s="100" t="s">
        <v>38</v>
      </c>
      <c r="R43" s="98"/>
    </row>
    <row r="44" s="87" customFormat="1" ht="51" hidden="1" customHeight="1" spans="1:18">
      <c r="A44" s="188">
        <v>226</v>
      </c>
      <c r="B44" s="189">
        <v>2019</v>
      </c>
      <c r="C44" s="194" t="s">
        <v>300</v>
      </c>
      <c r="D44" s="105" t="s">
        <v>297</v>
      </c>
      <c r="E44" s="190" t="s">
        <v>698</v>
      </c>
      <c r="F44" s="95" t="s">
        <v>273</v>
      </c>
      <c r="G44" s="95" t="s">
        <v>699</v>
      </c>
      <c r="H44" s="89">
        <v>48.38</v>
      </c>
      <c r="I44" s="90">
        <v>48.38</v>
      </c>
      <c r="J44" s="90">
        <v>0</v>
      </c>
      <c r="K44" s="89" t="s">
        <v>23</v>
      </c>
      <c r="L44" s="101" t="s">
        <v>275</v>
      </c>
      <c r="M44" s="89" t="s">
        <v>568</v>
      </c>
      <c r="N44" s="101" t="s">
        <v>275</v>
      </c>
      <c r="O44" s="101" t="s">
        <v>275</v>
      </c>
      <c r="P44" s="101" t="s">
        <v>133</v>
      </c>
      <c r="Q44" s="100" t="s">
        <v>102</v>
      </c>
      <c r="R44" s="98" t="s">
        <v>860</v>
      </c>
    </row>
    <row r="45" s="87" customFormat="1" ht="51" hidden="1" customHeight="1" spans="1:18">
      <c r="A45" s="188">
        <v>228</v>
      </c>
      <c r="B45" s="189">
        <v>2019</v>
      </c>
      <c r="C45" s="194" t="s">
        <v>300</v>
      </c>
      <c r="D45" s="105" t="s">
        <v>297</v>
      </c>
      <c r="E45" s="190" t="s">
        <v>700</v>
      </c>
      <c r="F45" s="95" t="s">
        <v>701</v>
      </c>
      <c r="G45" s="95" t="s">
        <v>702</v>
      </c>
      <c r="H45" s="89">
        <v>79.88</v>
      </c>
      <c r="I45" s="90">
        <v>79.88</v>
      </c>
      <c r="J45" s="90">
        <v>0</v>
      </c>
      <c r="K45" s="89" t="s">
        <v>23</v>
      </c>
      <c r="L45" s="89" t="s">
        <v>213</v>
      </c>
      <c r="M45" s="89" t="s">
        <v>703</v>
      </c>
      <c r="N45" s="89" t="s">
        <v>213</v>
      </c>
      <c r="O45" s="89" t="s">
        <v>213</v>
      </c>
      <c r="P45" s="89" t="s">
        <v>133</v>
      </c>
      <c r="Q45" s="100" t="s">
        <v>38</v>
      </c>
      <c r="R45" s="191"/>
    </row>
    <row r="46" s="87" customFormat="1" ht="51" hidden="1" customHeight="1" spans="1:18">
      <c r="A46" s="188">
        <v>240</v>
      </c>
      <c r="B46" s="189">
        <v>2020</v>
      </c>
      <c r="C46" s="194" t="s">
        <v>300</v>
      </c>
      <c r="D46" s="105" t="s">
        <v>297</v>
      </c>
      <c r="E46" s="190" t="s">
        <v>730</v>
      </c>
      <c r="F46" s="95" t="s">
        <v>531</v>
      </c>
      <c r="G46" s="95" t="s">
        <v>731</v>
      </c>
      <c r="H46" s="89">
        <v>14.77</v>
      </c>
      <c r="I46" s="90">
        <v>14.77</v>
      </c>
      <c r="J46" s="90">
        <v>0</v>
      </c>
      <c r="K46" s="89" t="s">
        <v>47</v>
      </c>
      <c r="L46" s="89" t="s">
        <v>608</v>
      </c>
      <c r="M46" s="89" t="s">
        <v>608</v>
      </c>
      <c r="N46" s="89" t="s">
        <v>608</v>
      </c>
      <c r="O46" s="89" t="s">
        <v>608</v>
      </c>
      <c r="P46" s="89"/>
      <c r="Q46" s="100" t="s">
        <v>33</v>
      </c>
      <c r="R46" s="191"/>
    </row>
    <row r="47" s="87" customFormat="1" ht="51" hidden="1" customHeight="1" spans="1:18">
      <c r="A47" s="188">
        <v>244</v>
      </c>
      <c r="B47" s="189">
        <v>2020</v>
      </c>
      <c r="C47" s="194" t="s">
        <v>300</v>
      </c>
      <c r="D47" s="105" t="s">
        <v>297</v>
      </c>
      <c r="E47" s="193" t="s">
        <v>742</v>
      </c>
      <c r="F47" s="95" t="s">
        <v>743</v>
      </c>
      <c r="G47" s="95" t="s">
        <v>744</v>
      </c>
      <c r="H47" s="89">
        <v>899.85</v>
      </c>
      <c r="I47" s="90">
        <v>899.85</v>
      </c>
      <c r="J47" s="90">
        <v>0</v>
      </c>
      <c r="K47" s="89" t="s">
        <v>30</v>
      </c>
      <c r="L47" s="89" t="s">
        <v>745</v>
      </c>
      <c r="M47" s="89" t="s">
        <v>746</v>
      </c>
      <c r="N47" s="89" t="s">
        <v>745</v>
      </c>
      <c r="O47" s="89" t="s">
        <v>745</v>
      </c>
      <c r="P47" s="89" t="s">
        <v>747</v>
      </c>
      <c r="Q47" s="97"/>
      <c r="R47" s="191"/>
    </row>
    <row r="48" s="87" customFormat="1" ht="51" hidden="1" customHeight="1" spans="1:18">
      <c r="A48" s="188">
        <v>247</v>
      </c>
      <c r="B48" s="189">
        <v>2020</v>
      </c>
      <c r="C48" s="194" t="s">
        <v>300</v>
      </c>
      <c r="D48" s="105" t="s">
        <v>297</v>
      </c>
      <c r="E48" s="193" t="s">
        <v>756</v>
      </c>
      <c r="F48" s="95" t="s">
        <v>757</v>
      </c>
      <c r="G48" s="95" t="s">
        <v>758</v>
      </c>
      <c r="H48" s="89">
        <v>1099.36</v>
      </c>
      <c r="I48" s="90">
        <v>1099.36</v>
      </c>
      <c r="J48" s="90">
        <v>0</v>
      </c>
      <c r="K48" s="89" t="s">
        <v>30</v>
      </c>
      <c r="L48" s="89" t="s">
        <v>759</v>
      </c>
      <c r="M48" s="89" t="s">
        <v>760</v>
      </c>
      <c r="N48" s="89" t="s">
        <v>759</v>
      </c>
      <c r="O48" s="89" t="s">
        <v>759</v>
      </c>
      <c r="P48" s="89" t="s">
        <v>761</v>
      </c>
      <c r="Q48" s="100"/>
      <c r="R48" s="191"/>
    </row>
    <row r="49" s="87" customFormat="1" ht="51" hidden="1" customHeight="1" spans="1:18">
      <c r="A49" s="188">
        <v>248</v>
      </c>
      <c r="B49" s="189">
        <v>2020</v>
      </c>
      <c r="C49" s="194" t="s">
        <v>300</v>
      </c>
      <c r="D49" s="105" t="s">
        <v>297</v>
      </c>
      <c r="E49" s="190" t="s">
        <v>1343</v>
      </c>
      <c r="F49" s="95" t="s">
        <v>371</v>
      </c>
      <c r="G49" s="95" t="s">
        <v>1344</v>
      </c>
      <c r="H49" s="89">
        <v>1600.01</v>
      </c>
      <c r="I49" s="90">
        <v>1600.01</v>
      </c>
      <c r="J49" s="90">
        <v>0</v>
      </c>
      <c r="K49" s="89" t="s">
        <v>23</v>
      </c>
      <c r="L49" s="101" t="str">
        <f>N49</f>
        <v>林芝市巴宜区八一镇巴吉村巴吉组股份经济合作社</v>
      </c>
      <c r="M49" s="89" t="s">
        <v>765</v>
      </c>
      <c r="N49" s="101" t="s">
        <v>764</v>
      </c>
      <c r="O49" s="101" t="s">
        <v>764</v>
      </c>
      <c r="P49" s="101" t="s">
        <v>133</v>
      </c>
      <c r="Q49" s="100" t="s">
        <v>38</v>
      </c>
      <c r="R49" s="98" t="s">
        <v>860</v>
      </c>
    </row>
    <row r="50" s="87" customFormat="1" ht="51" hidden="1" customHeight="1" spans="1:18">
      <c r="A50" s="188">
        <v>252</v>
      </c>
      <c r="B50" s="189">
        <v>2020</v>
      </c>
      <c r="C50" s="194" t="s">
        <v>300</v>
      </c>
      <c r="D50" s="105" t="s">
        <v>297</v>
      </c>
      <c r="E50" s="190" t="s">
        <v>774</v>
      </c>
      <c r="F50" s="95" t="s">
        <v>775</v>
      </c>
      <c r="G50" s="95" t="s">
        <v>776</v>
      </c>
      <c r="H50" s="89">
        <v>39.98</v>
      </c>
      <c r="I50" s="90">
        <v>39.98</v>
      </c>
      <c r="J50" s="90">
        <v>0</v>
      </c>
      <c r="K50" s="89" t="s">
        <v>47</v>
      </c>
      <c r="L50" s="89" t="s">
        <v>777</v>
      </c>
      <c r="M50" s="89" t="s">
        <v>777</v>
      </c>
      <c r="N50" s="89" t="s">
        <v>777</v>
      </c>
      <c r="O50" s="89" t="s">
        <v>777</v>
      </c>
      <c r="P50" s="89"/>
      <c r="Q50" s="100" t="s">
        <v>33</v>
      </c>
      <c r="R50" s="191"/>
    </row>
    <row r="51" s="87" customFormat="1" ht="51" hidden="1" customHeight="1" spans="1:18">
      <c r="A51" s="188">
        <v>259</v>
      </c>
      <c r="B51" s="189">
        <v>2020</v>
      </c>
      <c r="C51" s="194" t="s">
        <v>300</v>
      </c>
      <c r="D51" s="105" t="s">
        <v>297</v>
      </c>
      <c r="E51" s="190" t="s">
        <v>798</v>
      </c>
      <c r="F51" s="95" t="s">
        <v>799</v>
      </c>
      <c r="G51" s="95" t="s">
        <v>800</v>
      </c>
      <c r="H51" s="89">
        <v>249.68</v>
      </c>
      <c r="I51" s="90">
        <v>249.68</v>
      </c>
      <c r="J51" s="90">
        <v>0</v>
      </c>
      <c r="K51" s="89" t="s">
        <v>47</v>
      </c>
      <c r="L51" s="89" t="s">
        <v>802</v>
      </c>
      <c r="M51" s="89" t="s">
        <v>802</v>
      </c>
      <c r="N51" s="89" t="s">
        <v>801</v>
      </c>
      <c r="O51" s="89" t="s">
        <v>801</v>
      </c>
      <c r="P51" s="89"/>
      <c r="Q51" s="100" t="s">
        <v>33</v>
      </c>
      <c r="R51" s="191"/>
    </row>
    <row r="52" s="87" customFormat="1" ht="51" hidden="1" customHeight="1" spans="1:18">
      <c r="A52" s="188">
        <v>264</v>
      </c>
      <c r="B52" s="189">
        <v>2020</v>
      </c>
      <c r="C52" s="194" t="s">
        <v>300</v>
      </c>
      <c r="D52" s="105" t="s">
        <v>297</v>
      </c>
      <c r="E52" s="193" t="s">
        <v>810</v>
      </c>
      <c r="F52" s="95" t="s">
        <v>119</v>
      </c>
      <c r="G52" s="95" t="s">
        <v>811</v>
      </c>
      <c r="H52" s="89">
        <v>206.71</v>
      </c>
      <c r="I52" s="90">
        <v>206.71</v>
      </c>
      <c r="J52" s="90">
        <v>0</v>
      </c>
      <c r="K52" s="89" t="s">
        <v>30</v>
      </c>
      <c r="L52" s="89" t="s">
        <v>812</v>
      </c>
      <c r="M52" s="89" t="s">
        <v>812</v>
      </c>
      <c r="N52" s="89" t="s">
        <v>812</v>
      </c>
      <c r="O52" s="89" t="s">
        <v>812</v>
      </c>
      <c r="P52" s="89" t="s">
        <v>133</v>
      </c>
      <c r="Q52" s="100" t="s">
        <v>33</v>
      </c>
      <c r="R52" s="191"/>
    </row>
    <row r="53" s="87" customFormat="1" ht="51" hidden="1" customHeight="1" spans="1:18">
      <c r="A53" s="188">
        <v>269</v>
      </c>
      <c r="B53" s="189">
        <v>2020</v>
      </c>
      <c r="C53" s="194" t="s">
        <v>300</v>
      </c>
      <c r="D53" s="105" t="s">
        <v>297</v>
      </c>
      <c r="E53" s="193" t="s">
        <v>818</v>
      </c>
      <c r="F53" s="95" t="s">
        <v>153</v>
      </c>
      <c r="G53" s="95" t="s">
        <v>819</v>
      </c>
      <c r="H53" s="89">
        <v>28.31</v>
      </c>
      <c r="I53" s="90">
        <v>28.31</v>
      </c>
      <c r="J53" s="90">
        <v>0</v>
      </c>
      <c r="K53" s="89" t="s">
        <v>30</v>
      </c>
      <c r="L53" s="89" t="s">
        <v>545</v>
      </c>
      <c r="M53" s="89" t="s">
        <v>545</v>
      </c>
      <c r="N53" s="89" t="s">
        <v>545</v>
      </c>
      <c r="O53" s="89" t="s">
        <v>545</v>
      </c>
      <c r="P53" s="89" t="s">
        <v>133</v>
      </c>
      <c r="Q53" s="100" t="s">
        <v>33</v>
      </c>
      <c r="R53" s="191"/>
    </row>
    <row r="54" s="87" customFormat="1" ht="51" hidden="1" customHeight="1" spans="1:18">
      <c r="A54" s="188">
        <v>304</v>
      </c>
      <c r="B54" s="189">
        <v>2021</v>
      </c>
      <c r="C54" s="194" t="s">
        <v>823</v>
      </c>
      <c r="D54" s="105" t="s">
        <v>297</v>
      </c>
      <c r="E54" s="193" t="s">
        <v>861</v>
      </c>
      <c r="F54" s="95" t="s">
        <v>728</v>
      </c>
      <c r="G54" s="95" t="s">
        <v>862</v>
      </c>
      <c r="H54" s="89">
        <v>349.97</v>
      </c>
      <c r="I54" s="90">
        <v>349.97</v>
      </c>
      <c r="J54" s="90">
        <v>0</v>
      </c>
      <c r="K54" s="89" t="s">
        <v>23</v>
      </c>
      <c r="L54" s="89" t="str">
        <f>N54</f>
        <v>林芝市巴宜区八一镇多布村股份经济合作联合社</v>
      </c>
      <c r="M54" s="89" t="s">
        <v>609</v>
      </c>
      <c r="N54" s="89" t="s">
        <v>863</v>
      </c>
      <c r="O54" s="89" t="s">
        <v>863</v>
      </c>
      <c r="P54" s="89" t="s">
        <v>133</v>
      </c>
      <c r="Q54" s="100" t="s">
        <v>38</v>
      </c>
      <c r="R54" s="191"/>
    </row>
    <row r="55" s="87" customFormat="1" ht="51" hidden="1" customHeight="1" spans="1:18">
      <c r="A55" s="188">
        <v>306</v>
      </c>
      <c r="B55" s="189">
        <v>2021</v>
      </c>
      <c r="C55" s="194" t="s">
        <v>823</v>
      </c>
      <c r="D55" s="105" t="s">
        <v>297</v>
      </c>
      <c r="E55" s="193" t="s">
        <v>866</v>
      </c>
      <c r="F55" s="95" t="s">
        <v>119</v>
      </c>
      <c r="G55" s="95" t="s">
        <v>867</v>
      </c>
      <c r="H55" s="89">
        <v>418.97</v>
      </c>
      <c r="I55" s="90">
        <v>418.97</v>
      </c>
      <c r="J55" s="90">
        <v>0</v>
      </c>
      <c r="K55" s="89" t="s">
        <v>23</v>
      </c>
      <c r="L55" s="89" t="str">
        <f>N55</f>
        <v>林芝市巴宜区八一镇尼西村股份经济合作联合社</v>
      </c>
      <c r="M55" s="89" t="s">
        <v>812</v>
      </c>
      <c r="N55" s="89" t="s">
        <v>812</v>
      </c>
      <c r="O55" s="89" t="s">
        <v>812</v>
      </c>
      <c r="P55" s="89" t="s">
        <v>133</v>
      </c>
      <c r="Q55" s="100" t="s">
        <v>127</v>
      </c>
      <c r="R55" s="191"/>
    </row>
    <row r="56" s="87" customFormat="1" ht="51" hidden="1" customHeight="1" spans="1:18">
      <c r="A56" s="188">
        <v>307</v>
      </c>
      <c r="B56" s="189">
        <v>2021</v>
      </c>
      <c r="C56" s="194" t="s">
        <v>823</v>
      </c>
      <c r="D56" s="105" t="s">
        <v>297</v>
      </c>
      <c r="E56" s="190" t="s">
        <v>868</v>
      </c>
      <c r="F56" s="95" t="s">
        <v>153</v>
      </c>
      <c r="G56" s="95" t="s">
        <v>869</v>
      </c>
      <c r="H56" s="89">
        <v>170.17</v>
      </c>
      <c r="I56" s="90">
        <v>170.17</v>
      </c>
      <c r="J56" s="90">
        <v>0</v>
      </c>
      <c r="K56" s="89" t="s">
        <v>23</v>
      </c>
      <c r="L56" s="89" t="str">
        <f>N56</f>
        <v>林芝市巴宜区八一镇加乃村股份经济合作联合社、林芝市巴宜区鲁朗镇明吉村专合社、林芝市巴宜区百巴镇嘎吉村专合社、林芝市巴宜区更章门巴民族乡娘萨村股份经济合作联合社</v>
      </c>
      <c r="M56" s="89" t="s">
        <v>870</v>
      </c>
      <c r="N56" s="89" t="s">
        <v>1345</v>
      </c>
      <c r="O56" s="89" t="s">
        <v>1345</v>
      </c>
      <c r="P56" s="89" t="s">
        <v>133</v>
      </c>
      <c r="Q56" s="100" t="s">
        <v>38</v>
      </c>
      <c r="R56" s="98"/>
    </row>
    <row r="57" s="87" customFormat="1" ht="51" hidden="1" customHeight="1" spans="1:18">
      <c r="A57" s="188">
        <v>308</v>
      </c>
      <c r="B57" s="189">
        <v>2021</v>
      </c>
      <c r="C57" s="194" t="s">
        <v>823</v>
      </c>
      <c r="D57" s="105" t="s">
        <v>297</v>
      </c>
      <c r="E57" s="190" t="s">
        <v>872</v>
      </c>
      <c r="F57" s="95" t="s">
        <v>273</v>
      </c>
      <c r="G57" s="95" t="s">
        <v>873</v>
      </c>
      <c r="H57" s="89">
        <v>1999.42</v>
      </c>
      <c r="I57" s="90">
        <v>1999.42</v>
      </c>
      <c r="J57" s="90">
        <v>0</v>
      </c>
      <c r="K57" s="89" t="s">
        <v>23</v>
      </c>
      <c r="L57" s="89" t="str">
        <f>N57</f>
        <v>林芝市巴宜区八一镇公众村公众组股份经济合作社</v>
      </c>
      <c r="M57" s="89" t="s">
        <v>874</v>
      </c>
      <c r="N57" s="89" t="s">
        <v>275</v>
      </c>
      <c r="O57" s="89" t="s">
        <v>275</v>
      </c>
      <c r="P57" s="89" t="s">
        <v>133</v>
      </c>
      <c r="Q57" s="100" t="s">
        <v>38</v>
      </c>
      <c r="R57" s="191"/>
    </row>
    <row r="58" s="87" customFormat="1" ht="51" hidden="1" customHeight="1" spans="1:18">
      <c r="A58" s="188">
        <v>310</v>
      </c>
      <c r="B58" s="189">
        <v>2021</v>
      </c>
      <c r="C58" s="194" t="s">
        <v>823</v>
      </c>
      <c r="D58" s="105" t="s">
        <v>297</v>
      </c>
      <c r="E58" s="193" t="s">
        <v>878</v>
      </c>
      <c r="F58" s="95" t="s">
        <v>728</v>
      </c>
      <c r="G58" s="95" t="s">
        <v>879</v>
      </c>
      <c r="H58" s="89">
        <v>499.93</v>
      </c>
      <c r="I58" s="90">
        <v>499.93</v>
      </c>
      <c r="J58" s="90">
        <v>0</v>
      </c>
      <c r="K58" s="89" t="s">
        <v>23</v>
      </c>
      <c r="L58" s="89" t="str">
        <f>N58</f>
        <v>林芝市巴宜区八一镇多布村股份经济合作联合社</v>
      </c>
      <c r="M58" s="89" t="s">
        <v>863</v>
      </c>
      <c r="N58" s="89" t="s">
        <v>863</v>
      </c>
      <c r="O58" s="89" t="s">
        <v>863</v>
      </c>
      <c r="P58" s="101" t="s">
        <v>133</v>
      </c>
      <c r="Q58" s="100" t="s">
        <v>26</v>
      </c>
      <c r="R58" s="191"/>
    </row>
    <row r="59" s="87" customFormat="1" ht="51" hidden="1" customHeight="1" spans="1:18">
      <c r="A59" s="188">
        <v>325</v>
      </c>
      <c r="B59" s="189">
        <v>2022</v>
      </c>
      <c r="C59" s="194" t="s">
        <v>823</v>
      </c>
      <c r="D59" s="105" t="s">
        <v>297</v>
      </c>
      <c r="E59" s="193" t="s">
        <v>897</v>
      </c>
      <c r="F59" s="95" t="s">
        <v>898</v>
      </c>
      <c r="G59" s="95" t="s">
        <v>899</v>
      </c>
      <c r="H59" s="89">
        <v>1534.9</v>
      </c>
      <c r="I59" s="90">
        <v>1534.9</v>
      </c>
      <c r="J59" s="90">
        <v>0</v>
      </c>
      <c r="K59" s="89" t="s">
        <v>30</v>
      </c>
      <c r="L59" s="89" t="s">
        <v>900</v>
      </c>
      <c r="M59" s="89" t="s">
        <v>901</v>
      </c>
      <c r="N59" s="89" t="s">
        <v>900</v>
      </c>
      <c r="O59" s="89" t="s">
        <v>900</v>
      </c>
      <c r="P59" s="89" t="s">
        <v>747</v>
      </c>
      <c r="Q59" s="100" t="s">
        <v>33</v>
      </c>
      <c r="R59" s="191"/>
    </row>
    <row r="60" s="87" customFormat="1" ht="51" hidden="1" customHeight="1" spans="1:18">
      <c r="A60" s="188">
        <v>326</v>
      </c>
      <c r="B60" s="189">
        <v>2022</v>
      </c>
      <c r="C60" s="194" t="s">
        <v>823</v>
      </c>
      <c r="D60" s="105" t="s">
        <v>297</v>
      </c>
      <c r="E60" s="190" t="s">
        <v>902</v>
      </c>
      <c r="F60" s="95" t="s">
        <v>156</v>
      </c>
      <c r="G60" s="95" t="s">
        <v>903</v>
      </c>
      <c r="H60" s="89">
        <v>1799.982</v>
      </c>
      <c r="I60" s="90">
        <v>1799.982</v>
      </c>
      <c r="J60" s="90">
        <v>0</v>
      </c>
      <c r="K60" s="89" t="s">
        <v>23</v>
      </c>
      <c r="L60" s="101" t="str">
        <f>N60</f>
        <v>林芝市巴宜区八一镇加乃村股份经济合作联合社</v>
      </c>
      <c r="M60" s="101" t="s">
        <v>904</v>
      </c>
      <c r="N60" s="101" t="s">
        <v>158</v>
      </c>
      <c r="O60" s="101" t="s">
        <v>158</v>
      </c>
      <c r="P60" s="101" t="s">
        <v>133</v>
      </c>
      <c r="Q60" s="100" t="s">
        <v>102</v>
      </c>
      <c r="R60" s="98" t="s">
        <v>860</v>
      </c>
    </row>
    <row r="61" s="87" customFormat="1" ht="51" hidden="1" customHeight="1" spans="1:18">
      <c r="A61" s="188">
        <v>343</v>
      </c>
      <c r="B61" s="189">
        <v>2022</v>
      </c>
      <c r="C61" s="194" t="s">
        <v>823</v>
      </c>
      <c r="D61" s="105" t="s">
        <v>297</v>
      </c>
      <c r="E61" s="190" t="s">
        <v>939</v>
      </c>
      <c r="F61" s="95" t="s">
        <v>273</v>
      </c>
      <c r="G61" s="95" t="s">
        <v>940</v>
      </c>
      <c r="H61" s="89">
        <v>995.56</v>
      </c>
      <c r="I61" s="90">
        <v>995.56</v>
      </c>
      <c r="J61" s="90">
        <v>0</v>
      </c>
      <c r="K61" s="89" t="s">
        <v>23</v>
      </c>
      <c r="L61" s="89" t="str">
        <f>N61</f>
        <v>林芝市巴宜区八一镇公众村公众组股份经济合作社</v>
      </c>
      <c r="M61" s="89" t="s">
        <v>941</v>
      </c>
      <c r="N61" s="89" t="s">
        <v>275</v>
      </c>
      <c r="O61" s="89" t="s">
        <v>275</v>
      </c>
      <c r="P61" s="89" t="s">
        <v>133</v>
      </c>
      <c r="Q61" s="100" t="s">
        <v>102</v>
      </c>
      <c r="R61" s="191"/>
    </row>
    <row r="62" s="87" customFormat="1" ht="51" hidden="1" customHeight="1" spans="1:18">
      <c r="A62" s="188">
        <v>363</v>
      </c>
      <c r="B62" s="189">
        <v>2023</v>
      </c>
      <c r="C62" s="194" t="s">
        <v>823</v>
      </c>
      <c r="D62" s="105" t="s">
        <v>297</v>
      </c>
      <c r="E62" s="193" t="s">
        <v>981</v>
      </c>
      <c r="F62" s="95" t="s">
        <v>156</v>
      </c>
      <c r="G62" s="95" t="s">
        <v>982</v>
      </c>
      <c r="H62" s="89">
        <v>299.27</v>
      </c>
      <c r="I62" s="90">
        <v>299.27</v>
      </c>
      <c r="J62" s="90">
        <v>0</v>
      </c>
      <c r="K62" s="89" t="s">
        <v>23</v>
      </c>
      <c r="L62" s="89" t="str">
        <f t="shared" ref="L62:L70" si="0">N62</f>
        <v>林芝市巴宜区八一镇加乃村股份经济合作联合社</v>
      </c>
      <c r="M62" s="89" t="s">
        <v>983</v>
      </c>
      <c r="N62" s="89" t="s">
        <v>158</v>
      </c>
      <c r="O62" s="89" t="s">
        <v>158</v>
      </c>
      <c r="P62" s="89" t="s">
        <v>133</v>
      </c>
      <c r="Q62" s="100" t="s">
        <v>38</v>
      </c>
      <c r="R62" s="191"/>
    </row>
    <row r="63" s="87" customFormat="1" ht="51" hidden="1" customHeight="1" spans="1:18">
      <c r="A63" s="188">
        <v>405</v>
      </c>
      <c r="B63" s="189">
        <v>2014</v>
      </c>
      <c r="C63" s="189" t="s">
        <v>19</v>
      </c>
      <c r="D63" s="105" t="s">
        <v>297</v>
      </c>
      <c r="E63" s="190" t="s">
        <v>1027</v>
      </c>
      <c r="F63" s="95" t="s">
        <v>531</v>
      </c>
      <c r="G63" s="95" t="s">
        <v>1028</v>
      </c>
      <c r="H63" s="89">
        <v>44</v>
      </c>
      <c r="I63" s="90">
        <v>44</v>
      </c>
      <c r="J63" s="90">
        <v>0</v>
      </c>
      <c r="K63" s="89" t="s">
        <v>30</v>
      </c>
      <c r="L63" s="89" t="s">
        <v>1029</v>
      </c>
      <c r="M63" s="89" t="s">
        <v>1029</v>
      </c>
      <c r="N63" s="89" t="s">
        <v>1029</v>
      </c>
      <c r="O63" s="89" t="s">
        <v>1029</v>
      </c>
      <c r="P63" s="89" t="s">
        <v>133</v>
      </c>
      <c r="Q63" s="100" t="s">
        <v>33</v>
      </c>
      <c r="R63" s="191"/>
    </row>
    <row r="64" s="87" customFormat="1" ht="132" hidden="1" spans="1:18">
      <c r="A64" s="188">
        <v>412</v>
      </c>
      <c r="B64" s="189">
        <v>2016</v>
      </c>
      <c r="C64" s="194" t="s">
        <v>300</v>
      </c>
      <c r="D64" s="105" t="s">
        <v>297</v>
      </c>
      <c r="E64" s="193" t="s">
        <v>1032</v>
      </c>
      <c r="F64" s="95" t="s">
        <v>1033</v>
      </c>
      <c r="G64" s="95" t="s">
        <v>1034</v>
      </c>
      <c r="H64" s="89">
        <v>238</v>
      </c>
      <c r="I64" s="90">
        <v>238</v>
      </c>
      <c r="J64" s="90">
        <v>0</v>
      </c>
      <c r="K64" s="89" t="s">
        <v>30</v>
      </c>
      <c r="L64" s="89" t="s">
        <v>1035</v>
      </c>
      <c r="M64" s="89" t="s">
        <v>1035</v>
      </c>
      <c r="N64" s="89" t="s">
        <v>1035</v>
      </c>
      <c r="O64" s="89" t="s">
        <v>1035</v>
      </c>
      <c r="P64" s="89" t="s">
        <v>1036</v>
      </c>
      <c r="Q64" s="100" t="s">
        <v>33</v>
      </c>
      <c r="R64" s="191"/>
    </row>
    <row r="65" s="87" customFormat="1" ht="51" hidden="1" customHeight="1" spans="1:18">
      <c r="A65" s="188">
        <v>422</v>
      </c>
      <c r="B65" s="189">
        <v>2017</v>
      </c>
      <c r="C65" s="194" t="s">
        <v>300</v>
      </c>
      <c r="D65" s="105" t="s">
        <v>297</v>
      </c>
      <c r="E65" s="193" t="s">
        <v>1038</v>
      </c>
      <c r="F65" s="95" t="s">
        <v>156</v>
      </c>
      <c r="G65" s="95" t="s">
        <v>1039</v>
      </c>
      <c r="H65" s="89">
        <v>30</v>
      </c>
      <c r="I65" s="90">
        <v>30</v>
      </c>
      <c r="J65" s="90">
        <v>0</v>
      </c>
      <c r="K65" s="89" t="s">
        <v>23</v>
      </c>
      <c r="L65" s="89" t="str">
        <f t="shared" si="0"/>
        <v>林芝市巴宜区八一镇加乃村股份经济合作联合社</v>
      </c>
      <c r="M65" s="89" t="s">
        <v>158</v>
      </c>
      <c r="N65" s="89" t="s">
        <v>158</v>
      </c>
      <c r="O65" s="89" t="s">
        <v>158</v>
      </c>
      <c r="P65" s="89" t="s">
        <v>133</v>
      </c>
      <c r="Q65" s="100" t="s">
        <v>38</v>
      </c>
      <c r="R65" s="191"/>
    </row>
    <row r="66" s="87" customFormat="1" ht="51" customHeight="1" spans="1:18">
      <c r="A66" s="188">
        <v>24</v>
      </c>
      <c r="B66" s="189">
        <v>2013</v>
      </c>
      <c r="C66" s="189" t="s">
        <v>19</v>
      </c>
      <c r="D66" s="195" t="s">
        <v>752</v>
      </c>
      <c r="E66" s="193" t="s">
        <v>122</v>
      </c>
      <c r="F66" s="95" t="s">
        <v>1346</v>
      </c>
      <c r="G66" s="95" t="s">
        <v>124</v>
      </c>
      <c r="H66" s="89">
        <f>I66+J66</f>
        <v>179</v>
      </c>
      <c r="I66" s="90">
        <v>179</v>
      </c>
      <c r="J66" s="90">
        <v>0</v>
      </c>
      <c r="K66" s="89" t="s">
        <v>23</v>
      </c>
      <c r="L66" s="89" t="str">
        <f t="shared" si="0"/>
        <v>林芝市巴宜区更章门巴民族乡扎曲村股份经济合作联合社、林芝市巴宜区更章门巴民族乡白玛店社区股份经济合作联合社</v>
      </c>
      <c r="M66" s="89" t="s">
        <v>125</v>
      </c>
      <c r="N66" s="89" t="s">
        <v>125</v>
      </c>
      <c r="O66" s="89" t="s">
        <v>125</v>
      </c>
      <c r="P66" s="89" t="s">
        <v>126</v>
      </c>
      <c r="Q66" s="100" t="s">
        <v>127</v>
      </c>
      <c r="R66" s="191"/>
    </row>
    <row r="67" s="87" customFormat="1" ht="51" customHeight="1" spans="1:18">
      <c r="A67" s="188">
        <v>42</v>
      </c>
      <c r="B67" s="189">
        <v>2014</v>
      </c>
      <c r="C67" s="189" t="s">
        <v>19</v>
      </c>
      <c r="D67" s="195" t="s">
        <v>752</v>
      </c>
      <c r="E67" s="190" t="s">
        <v>182</v>
      </c>
      <c r="F67" s="95" t="s">
        <v>183</v>
      </c>
      <c r="G67" s="95" t="s">
        <v>184</v>
      </c>
      <c r="H67" s="89">
        <v>100</v>
      </c>
      <c r="I67" s="90">
        <v>100</v>
      </c>
      <c r="J67" s="90">
        <v>0</v>
      </c>
      <c r="K67" s="89" t="s">
        <v>23</v>
      </c>
      <c r="L67" s="89" t="str">
        <f t="shared" si="0"/>
        <v>林芝市巴宜区更章门巴民族乡久巴村股份经济合作联合社</v>
      </c>
      <c r="M67" s="89" t="s">
        <v>186</v>
      </c>
      <c r="N67" s="89" t="s">
        <v>185</v>
      </c>
      <c r="O67" s="89" t="s">
        <v>185</v>
      </c>
      <c r="P67" s="89" t="s">
        <v>126</v>
      </c>
      <c r="Q67" s="100" t="s">
        <v>38</v>
      </c>
      <c r="R67" s="191"/>
    </row>
    <row r="68" s="87" customFormat="1" ht="51" customHeight="1" spans="1:18">
      <c r="A68" s="188">
        <v>47</v>
      </c>
      <c r="B68" s="189">
        <v>2014</v>
      </c>
      <c r="C68" s="189" t="s">
        <v>19</v>
      </c>
      <c r="D68" s="195" t="s">
        <v>752</v>
      </c>
      <c r="E68" s="190" t="s">
        <v>201</v>
      </c>
      <c r="F68" s="95" t="s">
        <v>202</v>
      </c>
      <c r="G68" s="95" t="s">
        <v>203</v>
      </c>
      <c r="H68" s="89">
        <v>65</v>
      </c>
      <c r="I68" s="90">
        <v>60</v>
      </c>
      <c r="J68" s="90">
        <v>5</v>
      </c>
      <c r="K68" s="89" t="s">
        <v>23</v>
      </c>
      <c r="L68" s="89" t="str">
        <f t="shared" si="0"/>
        <v>林芝市巴宜区更章门巴民族乡扎曲村股份经济合作联合社</v>
      </c>
      <c r="M68" s="89" t="s">
        <v>205</v>
      </c>
      <c r="N68" s="101" t="s">
        <v>204</v>
      </c>
      <c r="O68" s="101" t="s">
        <v>204</v>
      </c>
      <c r="P68" s="101" t="s">
        <v>126</v>
      </c>
      <c r="Q68" s="100" t="s">
        <v>38</v>
      </c>
      <c r="R68" s="98"/>
    </row>
    <row r="69" s="87" customFormat="1" ht="51" customHeight="1" spans="1:18">
      <c r="A69" s="188">
        <v>68</v>
      </c>
      <c r="B69" s="189">
        <v>2015</v>
      </c>
      <c r="C69" s="189" t="s">
        <v>19</v>
      </c>
      <c r="D69" s="195" t="s">
        <v>752</v>
      </c>
      <c r="E69" s="190" t="s">
        <v>245</v>
      </c>
      <c r="F69" s="95" t="s">
        <v>183</v>
      </c>
      <c r="G69" s="95" t="s">
        <v>246</v>
      </c>
      <c r="H69" s="89">
        <v>150</v>
      </c>
      <c r="I69" s="90">
        <v>150</v>
      </c>
      <c r="J69" s="90">
        <v>0</v>
      </c>
      <c r="K69" s="89" t="s">
        <v>23</v>
      </c>
      <c r="L69" s="89" t="str">
        <f t="shared" si="0"/>
        <v>林芝市巴宜区更章门巴民族乡久巴村股份经济合作联合社</v>
      </c>
      <c r="M69" s="89" t="s">
        <v>186</v>
      </c>
      <c r="N69" s="89" t="s">
        <v>185</v>
      </c>
      <c r="O69" s="89" t="s">
        <v>185</v>
      </c>
      <c r="P69" s="89" t="s">
        <v>126</v>
      </c>
      <c r="Q69" s="100" t="s">
        <v>38</v>
      </c>
      <c r="R69" s="191"/>
    </row>
    <row r="70" s="87" customFormat="1" ht="51" customHeight="1" spans="1:18">
      <c r="A70" s="188">
        <v>81</v>
      </c>
      <c r="B70" s="189">
        <v>2015</v>
      </c>
      <c r="C70" s="189" t="s">
        <v>19</v>
      </c>
      <c r="D70" s="195" t="s">
        <v>752</v>
      </c>
      <c r="E70" s="193" t="s">
        <v>283</v>
      </c>
      <c r="F70" s="95" t="s">
        <v>284</v>
      </c>
      <c r="G70" s="95" t="s">
        <v>285</v>
      </c>
      <c r="H70" s="89">
        <v>30</v>
      </c>
      <c r="I70" s="90">
        <v>30</v>
      </c>
      <c r="J70" s="90">
        <v>0</v>
      </c>
      <c r="K70" s="89" t="s">
        <v>23</v>
      </c>
      <c r="L70" s="89" t="str">
        <f t="shared" si="0"/>
        <v>林芝市巴宜区更章门巴民族乡更章村股份经济合作联合社</v>
      </c>
      <c r="M70" s="89" t="s">
        <v>286</v>
      </c>
      <c r="N70" s="89" t="s">
        <v>286</v>
      </c>
      <c r="O70" s="89" t="s">
        <v>286</v>
      </c>
      <c r="P70" s="89" t="s">
        <v>126</v>
      </c>
      <c r="Q70" s="100" t="s">
        <v>127</v>
      </c>
      <c r="R70" s="191"/>
    </row>
    <row r="71" s="87" customFormat="1" ht="51" customHeight="1" spans="1:18">
      <c r="A71" s="188">
        <v>105</v>
      </c>
      <c r="B71" s="189">
        <v>2016</v>
      </c>
      <c r="C71" s="194" t="s">
        <v>300</v>
      </c>
      <c r="D71" s="195" t="s">
        <v>752</v>
      </c>
      <c r="E71" s="190" t="s">
        <v>341</v>
      </c>
      <c r="F71" s="95" t="s">
        <v>202</v>
      </c>
      <c r="G71" s="95" t="s">
        <v>342</v>
      </c>
      <c r="H71" s="89">
        <v>18.93</v>
      </c>
      <c r="I71" s="90">
        <v>18.93</v>
      </c>
      <c r="J71" s="90">
        <v>0</v>
      </c>
      <c r="K71" s="89" t="s">
        <v>47</v>
      </c>
      <c r="L71" s="89" t="s">
        <v>343</v>
      </c>
      <c r="M71" s="89" t="s">
        <v>343</v>
      </c>
      <c r="N71" s="89" t="s">
        <v>343</v>
      </c>
      <c r="O71" s="89" t="s">
        <v>343</v>
      </c>
      <c r="P71" s="89"/>
      <c r="Q71" s="100" t="s">
        <v>33</v>
      </c>
      <c r="R71" s="191"/>
    </row>
    <row r="72" s="87" customFormat="1" ht="51" customHeight="1" spans="1:18">
      <c r="A72" s="188">
        <v>106</v>
      </c>
      <c r="B72" s="189">
        <v>2016</v>
      </c>
      <c r="C72" s="194" t="s">
        <v>300</v>
      </c>
      <c r="D72" s="195" t="s">
        <v>752</v>
      </c>
      <c r="E72" s="190" t="s">
        <v>344</v>
      </c>
      <c r="F72" s="95" t="s">
        <v>345</v>
      </c>
      <c r="G72" s="95" t="s">
        <v>346</v>
      </c>
      <c r="H72" s="89">
        <v>64.27</v>
      </c>
      <c r="I72" s="90">
        <v>64.27</v>
      </c>
      <c r="J72" s="90">
        <v>0</v>
      </c>
      <c r="K72" s="89" t="s">
        <v>47</v>
      </c>
      <c r="L72" s="89" t="s">
        <v>347</v>
      </c>
      <c r="M72" s="89" t="s">
        <v>347</v>
      </c>
      <c r="N72" s="89" t="s">
        <v>347</v>
      </c>
      <c r="O72" s="89" t="s">
        <v>347</v>
      </c>
      <c r="P72" s="89"/>
      <c r="Q72" s="100" t="s">
        <v>33</v>
      </c>
      <c r="R72" s="191"/>
    </row>
    <row r="73" s="87" customFormat="1" ht="51" customHeight="1" spans="1:18">
      <c r="A73" s="188">
        <v>107</v>
      </c>
      <c r="B73" s="189">
        <v>2016</v>
      </c>
      <c r="C73" s="194" t="s">
        <v>300</v>
      </c>
      <c r="D73" s="195" t="s">
        <v>752</v>
      </c>
      <c r="E73" s="190" t="s">
        <v>348</v>
      </c>
      <c r="F73" s="95" t="s">
        <v>345</v>
      </c>
      <c r="G73" s="95" t="s">
        <v>349</v>
      </c>
      <c r="H73" s="89">
        <v>7.07</v>
      </c>
      <c r="I73" s="90">
        <v>7.07</v>
      </c>
      <c r="J73" s="90">
        <v>0</v>
      </c>
      <c r="K73" s="89" t="s">
        <v>47</v>
      </c>
      <c r="L73" s="89" t="s">
        <v>350</v>
      </c>
      <c r="M73" s="89" t="s">
        <v>350</v>
      </c>
      <c r="N73" s="89" t="s">
        <v>350</v>
      </c>
      <c r="O73" s="89" t="s">
        <v>350</v>
      </c>
      <c r="P73" s="89"/>
      <c r="Q73" s="100" t="s">
        <v>33</v>
      </c>
      <c r="R73" s="191"/>
    </row>
    <row r="74" s="87" customFormat="1" ht="51" customHeight="1" spans="1:18">
      <c r="A74" s="188">
        <v>108</v>
      </c>
      <c r="B74" s="189">
        <v>2016</v>
      </c>
      <c r="C74" s="194" t="s">
        <v>300</v>
      </c>
      <c r="D74" s="195" t="s">
        <v>752</v>
      </c>
      <c r="E74" s="190" t="s">
        <v>351</v>
      </c>
      <c r="F74" s="95" t="s">
        <v>352</v>
      </c>
      <c r="G74" s="95" t="s">
        <v>353</v>
      </c>
      <c r="H74" s="89">
        <v>23.55</v>
      </c>
      <c r="I74" s="90">
        <v>23.55</v>
      </c>
      <c r="J74" s="90">
        <v>0</v>
      </c>
      <c r="K74" s="89" t="s">
        <v>47</v>
      </c>
      <c r="L74" s="89" t="str">
        <f>M74</f>
        <v>更章乡娘萨村5户村民</v>
      </c>
      <c r="M74" s="89" t="s">
        <v>354</v>
      </c>
      <c r="N74" s="89" t="s">
        <v>354</v>
      </c>
      <c r="O74" s="89" t="s">
        <v>354</v>
      </c>
      <c r="P74" s="89"/>
      <c r="Q74" s="100" t="s">
        <v>33</v>
      </c>
      <c r="R74" s="191"/>
    </row>
    <row r="75" s="87" customFormat="1" ht="51" customHeight="1" spans="1:18">
      <c r="A75" s="188">
        <v>155</v>
      </c>
      <c r="B75" s="189">
        <v>2017</v>
      </c>
      <c r="C75" s="194" t="s">
        <v>300</v>
      </c>
      <c r="D75" s="195" t="s">
        <v>752</v>
      </c>
      <c r="E75" s="190" t="s">
        <v>490</v>
      </c>
      <c r="F75" s="95" t="s">
        <v>491</v>
      </c>
      <c r="G75" s="95" t="s">
        <v>492</v>
      </c>
      <c r="H75" s="89">
        <v>77.57</v>
      </c>
      <c r="I75" s="90">
        <v>77.57</v>
      </c>
      <c r="J75" s="90">
        <v>0</v>
      </c>
      <c r="K75" s="89" t="s">
        <v>47</v>
      </c>
      <c r="L75" s="89" t="str">
        <f>M75</f>
        <v>更章乡白玛店村96户村民</v>
      </c>
      <c r="M75" s="89" t="s">
        <v>493</v>
      </c>
      <c r="N75" s="89" t="s">
        <v>493</v>
      </c>
      <c r="O75" s="89" t="s">
        <v>493</v>
      </c>
      <c r="P75" s="89"/>
      <c r="Q75" s="100" t="s">
        <v>33</v>
      </c>
      <c r="R75" s="191"/>
    </row>
    <row r="76" s="87" customFormat="1" ht="51" customHeight="1" spans="1:18">
      <c r="A76" s="188">
        <v>163</v>
      </c>
      <c r="B76" s="189">
        <v>2017</v>
      </c>
      <c r="C76" s="194" t="s">
        <v>300</v>
      </c>
      <c r="D76" s="195" t="s">
        <v>752</v>
      </c>
      <c r="E76" s="190" t="s">
        <v>515</v>
      </c>
      <c r="F76" s="95" t="s">
        <v>183</v>
      </c>
      <c r="G76" s="95" t="s">
        <v>516</v>
      </c>
      <c r="H76" s="89">
        <v>65</v>
      </c>
      <c r="I76" s="90">
        <v>65</v>
      </c>
      <c r="J76" s="90">
        <v>0</v>
      </c>
      <c r="K76" s="89" t="s">
        <v>23</v>
      </c>
      <c r="L76" s="89" t="str">
        <f t="shared" ref="L76:L79" si="1">N76</f>
        <v>林芝市巴宜区更章门巴民族乡久巴村股份经济合作联合社</v>
      </c>
      <c r="M76" s="89" t="s">
        <v>186</v>
      </c>
      <c r="N76" s="89" t="s">
        <v>185</v>
      </c>
      <c r="O76" s="89" t="s">
        <v>185</v>
      </c>
      <c r="P76" s="89" t="s">
        <v>126</v>
      </c>
      <c r="Q76" s="100" t="s">
        <v>38</v>
      </c>
      <c r="R76" s="191"/>
    </row>
    <row r="77" s="87" customFormat="1" ht="51" customHeight="1" spans="1:18">
      <c r="A77" s="188">
        <v>183</v>
      </c>
      <c r="B77" s="189">
        <v>2018</v>
      </c>
      <c r="C77" s="194" t="s">
        <v>300</v>
      </c>
      <c r="D77" s="195" t="s">
        <v>752</v>
      </c>
      <c r="E77" s="190" t="s">
        <v>555</v>
      </c>
      <c r="F77" s="95" t="s">
        <v>352</v>
      </c>
      <c r="G77" s="95" t="s">
        <v>556</v>
      </c>
      <c r="H77" s="89">
        <v>320</v>
      </c>
      <c r="I77" s="90">
        <v>320</v>
      </c>
      <c r="J77" s="90">
        <v>0</v>
      </c>
      <c r="K77" s="89" t="s">
        <v>23</v>
      </c>
      <c r="L77" s="89" t="str">
        <f t="shared" si="1"/>
        <v>林芝市巴宜区更章门巴民族乡娘萨村股份经济合作联合社</v>
      </c>
      <c r="M77" s="89" t="s">
        <v>557</v>
      </c>
      <c r="N77" s="89" t="s">
        <v>450</v>
      </c>
      <c r="O77" s="89" t="s">
        <v>450</v>
      </c>
      <c r="P77" s="89" t="s">
        <v>126</v>
      </c>
      <c r="Q77" s="100" t="s">
        <v>38</v>
      </c>
      <c r="R77" s="191"/>
    </row>
    <row r="78" s="87" customFormat="1" ht="51" customHeight="1" spans="1:18">
      <c r="A78" s="188">
        <v>244</v>
      </c>
      <c r="B78" s="189">
        <v>2020</v>
      </c>
      <c r="C78" s="194" t="s">
        <v>300</v>
      </c>
      <c r="D78" s="195" t="s">
        <v>752</v>
      </c>
      <c r="E78" s="193" t="s">
        <v>742</v>
      </c>
      <c r="F78" s="95" t="s">
        <v>743</v>
      </c>
      <c r="G78" s="95" t="s">
        <v>744</v>
      </c>
      <c r="H78" s="89">
        <v>899.85</v>
      </c>
      <c r="I78" s="90">
        <v>899.85</v>
      </c>
      <c r="J78" s="90">
        <v>0</v>
      </c>
      <c r="K78" s="89" t="s">
        <v>30</v>
      </c>
      <c r="L78" s="89" t="s">
        <v>745</v>
      </c>
      <c r="M78" s="89" t="s">
        <v>746</v>
      </c>
      <c r="N78" s="89" t="s">
        <v>745</v>
      </c>
      <c r="O78" s="89" t="s">
        <v>745</v>
      </c>
      <c r="P78" s="89" t="s">
        <v>747</v>
      </c>
      <c r="Q78" s="97"/>
      <c r="R78" s="191"/>
    </row>
    <row r="79" s="87" customFormat="1" ht="51" customHeight="1" spans="1:18">
      <c r="A79" s="188">
        <v>246</v>
      </c>
      <c r="B79" s="189">
        <v>2020</v>
      </c>
      <c r="C79" s="194" t="s">
        <v>300</v>
      </c>
      <c r="D79" s="195" t="s">
        <v>752</v>
      </c>
      <c r="E79" s="190" t="s">
        <v>751</v>
      </c>
      <c r="F79" s="95" t="s">
        <v>752</v>
      </c>
      <c r="G79" s="95" t="s">
        <v>753</v>
      </c>
      <c r="H79" s="89">
        <v>599.15</v>
      </c>
      <c r="I79" s="90">
        <v>599.15</v>
      </c>
      <c r="J79" s="90">
        <v>0</v>
      </c>
      <c r="K79" s="89" t="s">
        <v>23</v>
      </c>
      <c r="L79" s="89" t="str">
        <f t="shared" si="1"/>
        <v>雅觉草莓合作社</v>
      </c>
      <c r="M79" s="89" t="s">
        <v>754</v>
      </c>
      <c r="N79" s="101" t="s">
        <v>754</v>
      </c>
      <c r="O79" s="101" t="s">
        <v>754</v>
      </c>
      <c r="P79" s="101" t="s">
        <v>126</v>
      </c>
      <c r="Q79" s="100" t="s">
        <v>38</v>
      </c>
      <c r="R79" s="98" t="s">
        <v>755</v>
      </c>
    </row>
    <row r="80" s="87" customFormat="1" ht="51" customHeight="1" spans="1:18">
      <c r="A80" s="188">
        <v>252</v>
      </c>
      <c r="B80" s="189">
        <v>2020</v>
      </c>
      <c r="C80" s="194" t="s">
        <v>300</v>
      </c>
      <c r="D80" s="195" t="s">
        <v>752</v>
      </c>
      <c r="E80" s="190" t="s">
        <v>774</v>
      </c>
      <c r="F80" s="95" t="s">
        <v>775</v>
      </c>
      <c r="G80" s="95" t="s">
        <v>776</v>
      </c>
      <c r="H80" s="89">
        <v>39.98</v>
      </c>
      <c r="I80" s="90">
        <v>39.98</v>
      </c>
      <c r="J80" s="90">
        <v>0</v>
      </c>
      <c r="K80" s="89" t="s">
        <v>47</v>
      </c>
      <c r="L80" s="89" t="str">
        <f>M80</f>
        <v>更章乡娘萨村16户村民，八一镇加乃村15户村民</v>
      </c>
      <c r="M80" s="89" t="s">
        <v>777</v>
      </c>
      <c r="N80" s="89" t="s">
        <v>777</v>
      </c>
      <c r="O80" s="89" t="s">
        <v>777</v>
      </c>
      <c r="P80" s="89"/>
      <c r="Q80" s="100" t="s">
        <v>33</v>
      </c>
      <c r="R80" s="191"/>
    </row>
    <row r="81" s="87" customFormat="1" ht="51" customHeight="1" spans="1:18">
      <c r="A81" s="188">
        <v>257</v>
      </c>
      <c r="B81" s="189">
        <v>2020</v>
      </c>
      <c r="C81" s="194" t="s">
        <v>300</v>
      </c>
      <c r="D81" s="195" t="s">
        <v>752</v>
      </c>
      <c r="E81" s="190" t="s">
        <v>791</v>
      </c>
      <c r="F81" s="95" t="s">
        <v>792</v>
      </c>
      <c r="G81" s="95" t="s">
        <v>793</v>
      </c>
      <c r="H81" s="89">
        <v>100.04</v>
      </c>
      <c r="I81" s="90">
        <v>100.04</v>
      </c>
      <c r="J81" s="90">
        <v>0</v>
      </c>
      <c r="K81" s="89" t="s">
        <v>23</v>
      </c>
      <c r="L81" s="89" t="str">
        <f t="shared" ref="L81:L87" si="2">N81</f>
        <v>林芝市巴宜区更章门巴民族乡娘萨村股份经济合作联合社</v>
      </c>
      <c r="M81" s="89" t="s">
        <v>794</v>
      </c>
      <c r="N81" s="89" t="s">
        <v>450</v>
      </c>
      <c r="O81" s="89" t="s">
        <v>450</v>
      </c>
      <c r="P81" s="89" t="s">
        <v>126</v>
      </c>
      <c r="Q81" s="100" t="s">
        <v>102</v>
      </c>
      <c r="R81" s="191"/>
    </row>
    <row r="82" s="87" customFormat="1" ht="51" customHeight="1" spans="1:18">
      <c r="A82" s="188">
        <v>259</v>
      </c>
      <c r="B82" s="189">
        <v>2020</v>
      </c>
      <c r="C82" s="194" t="s">
        <v>300</v>
      </c>
      <c r="D82" s="195" t="s">
        <v>752</v>
      </c>
      <c r="E82" s="190" t="s">
        <v>798</v>
      </c>
      <c r="F82" s="95" t="s">
        <v>799</v>
      </c>
      <c r="G82" s="95" t="s">
        <v>800</v>
      </c>
      <c r="H82" s="89">
        <v>249.68</v>
      </c>
      <c r="I82" s="90">
        <v>249.68</v>
      </c>
      <c r="J82" s="90">
        <v>0</v>
      </c>
      <c r="K82" s="89" t="s">
        <v>47</v>
      </c>
      <c r="L82" s="89" t="str">
        <f>M82</f>
        <v>百巴镇嘎吉村68户村民，更章乡娘萨村16户村民，八一镇犏奶牛：八一镇加乃村15户村民，八一镇青稞：西藏荣源生态农业科技发展有限公司</v>
      </c>
      <c r="M82" s="89" t="s">
        <v>802</v>
      </c>
      <c r="N82" s="89" t="s">
        <v>801</v>
      </c>
      <c r="O82" s="89" t="s">
        <v>801</v>
      </c>
      <c r="P82" s="89"/>
      <c r="Q82" s="100" t="s">
        <v>33</v>
      </c>
      <c r="R82" s="191"/>
    </row>
    <row r="83" s="87" customFormat="1" ht="51" customHeight="1" spans="1:18">
      <c r="A83" s="188">
        <v>325</v>
      </c>
      <c r="B83" s="189">
        <v>2022</v>
      </c>
      <c r="C83" s="194" t="s">
        <v>823</v>
      </c>
      <c r="D83" s="195" t="s">
        <v>752</v>
      </c>
      <c r="E83" s="193" t="s">
        <v>897</v>
      </c>
      <c r="F83" s="95" t="s">
        <v>898</v>
      </c>
      <c r="G83" s="95" t="s">
        <v>899</v>
      </c>
      <c r="H83" s="89">
        <v>1534.9</v>
      </c>
      <c r="I83" s="90">
        <v>1534.9</v>
      </c>
      <c r="J83" s="90">
        <v>0</v>
      </c>
      <c r="K83" s="89" t="s">
        <v>30</v>
      </c>
      <c r="L83" s="89" t="s">
        <v>900</v>
      </c>
      <c r="M83" s="89" t="s">
        <v>901</v>
      </c>
      <c r="N83" s="89" t="s">
        <v>900</v>
      </c>
      <c r="O83" s="89" t="s">
        <v>900</v>
      </c>
      <c r="P83" s="89" t="s">
        <v>747</v>
      </c>
      <c r="Q83" s="100" t="s">
        <v>33</v>
      </c>
      <c r="R83" s="191"/>
    </row>
    <row r="84" s="87" customFormat="1" ht="51" customHeight="1" spans="1:18">
      <c r="A84" s="188">
        <v>330</v>
      </c>
      <c r="B84" s="189">
        <v>2022</v>
      </c>
      <c r="C84" s="194" t="s">
        <v>823</v>
      </c>
      <c r="D84" s="195" t="s">
        <v>752</v>
      </c>
      <c r="E84" s="190" t="s">
        <v>915</v>
      </c>
      <c r="F84" s="95" t="s">
        <v>916</v>
      </c>
      <c r="G84" s="95" t="s">
        <v>917</v>
      </c>
      <c r="H84" s="89">
        <v>74.5296</v>
      </c>
      <c r="I84" s="90">
        <v>74.5296</v>
      </c>
      <c r="J84" s="90">
        <v>0</v>
      </c>
      <c r="K84" s="89" t="s">
        <v>47</v>
      </c>
      <c r="L84" s="89" t="s">
        <v>918</v>
      </c>
      <c r="M84" s="89" t="s">
        <v>918</v>
      </c>
      <c r="N84" s="89" t="s">
        <v>918</v>
      </c>
      <c r="O84" s="89" t="s">
        <v>918</v>
      </c>
      <c r="P84" s="89"/>
      <c r="Q84" s="100" t="s">
        <v>33</v>
      </c>
      <c r="R84" s="191"/>
    </row>
    <row r="85" s="87" customFormat="1" ht="51" customHeight="1" spans="1:18">
      <c r="A85" s="188">
        <v>349</v>
      </c>
      <c r="B85" s="189">
        <v>2023</v>
      </c>
      <c r="C85" s="194" t="s">
        <v>823</v>
      </c>
      <c r="D85" s="195" t="s">
        <v>752</v>
      </c>
      <c r="E85" s="190" t="s">
        <v>946</v>
      </c>
      <c r="F85" s="95" t="s">
        <v>345</v>
      </c>
      <c r="G85" s="95" t="s">
        <v>947</v>
      </c>
      <c r="H85" s="89">
        <v>599.98</v>
      </c>
      <c r="I85" s="90">
        <v>599.98</v>
      </c>
      <c r="J85" s="90">
        <v>0</v>
      </c>
      <c r="K85" s="89" t="s">
        <v>23</v>
      </c>
      <c r="L85" s="89" t="str">
        <f t="shared" si="2"/>
        <v>林芝市巴宜区更章门巴民族乡更章村股份经济合作联合社</v>
      </c>
      <c r="M85" s="89" t="s">
        <v>286</v>
      </c>
      <c r="N85" s="89" t="s">
        <v>286</v>
      </c>
      <c r="O85" s="89" t="s">
        <v>286</v>
      </c>
      <c r="P85" s="89" t="s">
        <v>126</v>
      </c>
      <c r="Q85" s="100" t="s">
        <v>102</v>
      </c>
      <c r="R85" s="191"/>
    </row>
    <row r="86" s="87" customFormat="1" ht="51" customHeight="1" spans="1:18">
      <c r="A86" s="188">
        <v>359</v>
      </c>
      <c r="B86" s="189">
        <v>2023</v>
      </c>
      <c r="C86" s="194" t="s">
        <v>823</v>
      </c>
      <c r="D86" s="195" t="s">
        <v>752</v>
      </c>
      <c r="E86" s="190" t="s">
        <v>973</v>
      </c>
      <c r="F86" s="95" t="s">
        <v>974</v>
      </c>
      <c r="G86" s="95" t="s">
        <v>975</v>
      </c>
      <c r="H86" s="89">
        <v>1526.381086</v>
      </c>
      <c r="I86" s="90">
        <v>1526.381086</v>
      </c>
      <c r="J86" s="90">
        <v>0</v>
      </c>
      <c r="K86" s="89" t="s">
        <v>23</v>
      </c>
      <c r="L86" s="89" t="str">
        <f t="shared" si="2"/>
        <v>布久乡朵当村：林芝市巴宜区布久乡朵当村股份经济合作联合社，布久乡杰麦村：巴宜区布久乡杰麦村股份经济合作联合社，更章扎曲村：巴宜区布久乡杰麦村股份经济合作联合社</v>
      </c>
      <c r="M86" s="89" t="s">
        <v>977</v>
      </c>
      <c r="N86" s="89" t="s">
        <v>976</v>
      </c>
      <c r="O86" s="89" t="s">
        <v>976</v>
      </c>
      <c r="P86" s="89" t="s">
        <v>978</v>
      </c>
      <c r="Q86" s="100" t="s">
        <v>38</v>
      </c>
      <c r="R86" s="191"/>
    </row>
    <row r="87" s="87" customFormat="1" ht="51" customHeight="1" spans="1:18">
      <c r="A87" s="188">
        <v>399</v>
      </c>
      <c r="B87" s="189">
        <v>2016</v>
      </c>
      <c r="C87" s="189" t="s">
        <v>993</v>
      </c>
      <c r="D87" s="195" t="s">
        <v>752</v>
      </c>
      <c r="E87" s="190" t="s">
        <v>1009</v>
      </c>
      <c r="F87" s="95" t="s">
        <v>1010</v>
      </c>
      <c r="G87" s="95" t="s">
        <v>1011</v>
      </c>
      <c r="H87" s="89">
        <v>700</v>
      </c>
      <c r="I87" s="90">
        <v>700</v>
      </c>
      <c r="J87" s="90">
        <v>0</v>
      </c>
      <c r="K87" s="89" t="s">
        <v>23</v>
      </c>
      <c r="L87" s="89" t="str">
        <f t="shared" si="2"/>
        <v>林芝市巴宜区更章乡人民政府</v>
      </c>
      <c r="M87" s="89" t="s">
        <v>1013</v>
      </c>
      <c r="N87" s="101" t="s">
        <v>1012</v>
      </c>
      <c r="O87" s="101" t="s">
        <v>1012</v>
      </c>
      <c r="P87" s="101" t="s">
        <v>126</v>
      </c>
      <c r="Q87" s="100" t="s">
        <v>38</v>
      </c>
      <c r="R87" s="98" t="s">
        <v>1004</v>
      </c>
    </row>
    <row r="88" s="87" customFormat="1" ht="51" customHeight="1" spans="1:18">
      <c r="A88" s="188">
        <v>430</v>
      </c>
      <c r="B88" s="189">
        <v>2018</v>
      </c>
      <c r="C88" s="194" t="s">
        <v>300</v>
      </c>
      <c r="D88" s="195" t="s">
        <v>752</v>
      </c>
      <c r="E88" s="193" t="s">
        <v>1042</v>
      </c>
      <c r="F88" s="95" t="s">
        <v>202</v>
      </c>
      <c r="G88" s="95" t="s">
        <v>1043</v>
      </c>
      <c r="H88" s="89">
        <v>8.76</v>
      </c>
      <c r="I88" s="90">
        <v>8.76</v>
      </c>
      <c r="J88" s="90">
        <v>0</v>
      </c>
      <c r="K88" s="89" t="s">
        <v>30</v>
      </c>
      <c r="L88" s="89" t="s">
        <v>204</v>
      </c>
      <c r="M88" s="89" t="s">
        <v>204</v>
      </c>
      <c r="N88" s="89" t="s">
        <v>204</v>
      </c>
      <c r="O88" s="89" t="s">
        <v>204</v>
      </c>
      <c r="P88" s="89" t="s">
        <v>126</v>
      </c>
      <c r="Q88" s="100" t="s">
        <v>33</v>
      </c>
      <c r="R88" s="191"/>
    </row>
    <row r="89" s="87" customFormat="1" ht="51" customHeight="1" spans="1:18">
      <c r="A89" s="188">
        <v>431</v>
      </c>
      <c r="B89" s="189">
        <v>2018</v>
      </c>
      <c r="C89" s="194" t="s">
        <v>300</v>
      </c>
      <c r="D89" s="195" t="s">
        <v>752</v>
      </c>
      <c r="E89" s="193" t="s">
        <v>1044</v>
      </c>
      <c r="F89" s="95" t="s">
        <v>491</v>
      </c>
      <c r="G89" s="95" t="s">
        <v>1045</v>
      </c>
      <c r="H89" s="89">
        <v>30</v>
      </c>
      <c r="I89" s="90">
        <v>30</v>
      </c>
      <c r="J89" s="90">
        <v>0</v>
      </c>
      <c r="K89" s="89" t="s">
        <v>30</v>
      </c>
      <c r="L89" s="89" t="s">
        <v>1046</v>
      </c>
      <c r="M89" s="89" t="s">
        <v>1046</v>
      </c>
      <c r="N89" s="89" t="s">
        <v>1046</v>
      </c>
      <c r="O89" s="89" t="s">
        <v>1046</v>
      </c>
      <c r="P89" s="89" t="s">
        <v>126</v>
      </c>
      <c r="Q89" s="100" t="s">
        <v>33</v>
      </c>
      <c r="R89" s="191"/>
    </row>
    <row r="90" s="87" customFormat="1" ht="51" hidden="1" customHeight="1" spans="1:18">
      <c r="A90" s="188">
        <v>12</v>
      </c>
      <c r="B90" s="189">
        <v>2013</v>
      </c>
      <c r="C90" s="189" t="s">
        <v>19</v>
      </c>
      <c r="D90" s="105" t="s">
        <v>1006</v>
      </c>
      <c r="E90" s="193" t="s">
        <v>76</v>
      </c>
      <c r="F90" s="95" t="s">
        <v>77</v>
      </c>
      <c r="G90" s="95" t="s">
        <v>78</v>
      </c>
      <c r="H90" s="89">
        <v>30</v>
      </c>
      <c r="I90" s="90">
        <v>30</v>
      </c>
      <c r="J90" s="90">
        <v>0</v>
      </c>
      <c r="K90" s="89" t="s">
        <v>30</v>
      </c>
      <c r="L90" s="89" t="s">
        <v>79</v>
      </c>
      <c r="M90" s="89" t="s">
        <v>79</v>
      </c>
      <c r="N90" s="89" t="s">
        <v>79</v>
      </c>
      <c r="O90" s="89" t="s">
        <v>79</v>
      </c>
      <c r="P90" s="89" t="s">
        <v>80</v>
      </c>
      <c r="Q90" s="100" t="s">
        <v>33</v>
      </c>
      <c r="R90" s="191"/>
    </row>
    <row r="91" s="87" customFormat="1" ht="51" hidden="1" customHeight="1" spans="1:18">
      <c r="A91" s="188">
        <v>13</v>
      </c>
      <c r="B91" s="189">
        <v>2013</v>
      </c>
      <c r="C91" s="189" t="s">
        <v>19</v>
      </c>
      <c r="D91" s="105" t="s">
        <v>1006</v>
      </c>
      <c r="E91" s="193" t="s">
        <v>82</v>
      </c>
      <c r="F91" s="95" t="s">
        <v>77</v>
      </c>
      <c r="G91" s="95" t="s">
        <v>83</v>
      </c>
      <c r="H91" s="89">
        <v>46</v>
      </c>
      <c r="I91" s="90">
        <v>46</v>
      </c>
      <c r="J91" s="90">
        <v>0</v>
      </c>
      <c r="K91" s="89" t="s">
        <v>30</v>
      </c>
      <c r="L91" s="89" t="s">
        <v>79</v>
      </c>
      <c r="M91" s="89" t="s">
        <v>79</v>
      </c>
      <c r="N91" s="89" t="s">
        <v>79</v>
      </c>
      <c r="O91" s="89" t="s">
        <v>79</v>
      </c>
      <c r="P91" s="89" t="s">
        <v>80</v>
      </c>
      <c r="Q91" s="100" t="s">
        <v>33</v>
      </c>
      <c r="R91" s="191"/>
    </row>
    <row r="92" s="87" customFormat="1" ht="51" hidden="1" customHeight="1" spans="1:18">
      <c r="A92" s="188">
        <v>16</v>
      </c>
      <c r="B92" s="189">
        <v>2013</v>
      </c>
      <c r="C92" s="189" t="s">
        <v>19</v>
      </c>
      <c r="D92" s="105" t="s">
        <v>1006</v>
      </c>
      <c r="E92" s="193" t="s">
        <v>91</v>
      </c>
      <c r="F92" s="95" t="s">
        <v>92</v>
      </c>
      <c r="G92" s="95" t="s">
        <v>93</v>
      </c>
      <c r="H92" s="89">
        <v>39</v>
      </c>
      <c r="I92" s="90">
        <v>39</v>
      </c>
      <c r="J92" s="90">
        <v>0</v>
      </c>
      <c r="K92" s="89" t="s">
        <v>30</v>
      </c>
      <c r="L92" s="89" t="s">
        <v>94</v>
      </c>
      <c r="M92" s="89" t="s">
        <v>94</v>
      </c>
      <c r="N92" s="89" t="s">
        <v>94</v>
      </c>
      <c r="O92" s="89" t="s">
        <v>94</v>
      </c>
      <c r="P92" s="89" t="s">
        <v>80</v>
      </c>
      <c r="Q92" s="100" t="s">
        <v>33</v>
      </c>
      <c r="R92" s="191"/>
    </row>
    <row r="93" s="87" customFormat="1" ht="51" hidden="1" customHeight="1" spans="1:18">
      <c r="A93" s="188">
        <v>17</v>
      </c>
      <c r="B93" s="189">
        <v>2013</v>
      </c>
      <c r="C93" s="189" t="s">
        <v>19</v>
      </c>
      <c r="D93" s="105" t="s">
        <v>1006</v>
      </c>
      <c r="E93" s="190" t="s">
        <v>95</v>
      </c>
      <c r="F93" s="95" t="s">
        <v>77</v>
      </c>
      <c r="G93" s="95" t="s">
        <v>96</v>
      </c>
      <c r="H93" s="89">
        <v>50</v>
      </c>
      <c r="I93" s="90">
        <v>50</v>
      </c>
      <c r="J93" s="90">
        <v>0</v>
      </c>
      <c r="K93" s="89" t="s">
        <v>47</v>
      </c>
      <c r="L93" s="89" t="s">
        <v>97</v>
      </c>
      <c r="M93" s="89" t="s">
        <v>97</v>
      </c>
      <c r="N93" s="89" t="s">
        <v>97</v>
      </c>
      <c r="O93" s="89" t="s">
        <v>97</v>
      </c>
      <c r="P93" s="89"/>
      <c r="Q93" s="100" t="s">
        <v>33</v>
      </c>
      <c r="R93" s="191"/>
    </row>
    <row r="94" s="87" customFormat="1" ht="51" hidden="1" customHeight="1" spans="1:18">
      <c r="A94" s="188">
        <v>18</v>
      </c>
      <c r="B94" s="189">
        <v>2013</v>
      </c>
      <c r="C94" s="189" t="s">
        <v>19</v>
      </c>
      <c r="D94" s="105" t="s">
        <v>1006</v>
      </c>
      <c r="E94" s="190" t="s">
        <v>98</v>
      </c>
      <c r="F94" s="95" t="s">
        <v>99</v>
      </c>
      <c r="G94" s="95" t="s">
        <v>100</v>
      </c>
      <c r="H94" s="89">
        <v>60</v>
      </c>
      <c r="I94" s="90">
        <v>60</v>
      </c>
      <c r="J94" s="90">
        <v>0</v>
      </c>
      <c r="K94" s="89" t="s">
        <v>23</v>
      </c>
      <c r="L94" s="89" t="str">
        <f>N94</f>
        <v>林芝市巴宜区百巴镇强嘎村股份经济合作联合社</v>
      </c>
      <c r="M94" s="89" t="s">
        <v>1347</v>
      </c>
      <c r="N94" s="89" t="s">
        <v>101</v>
      </c>
      <c r="O94" s="89" t="s">
        <v>101</v>
      </c>
      <c r="P94" s="89" t="s">
        <v>80</v>
      </c>
      <c r="Q94" s="100" t="s">
        <v>102</v>
      </c>
      <c r="R94" s="191"/>
    </row>
    <row r="95" s="87" customFormat="1" ht="51" hidden="1" customHeight="1" spans="1:18">
      <c r="A95" s="188">
        <v>30</v>
      </c>
      <c r="B95" s="189">
        <v>2013</v>
      </c>
      <c r="C95" s="189" t="s">
        <v>19</v>
      </c>
      <c r="D95" s="105" t="s">
        <v>1006</v>
      </c>
      <c r="E95" s="193" t="s">
        <v>146</v>
      </c>
      <c r="F95" s="95" t="s">
        <v>147</v>
      </c>
      <c r="G95" s="95" t="s">
        <v>148</v>
      </c>
      <c r="H95" s="89">
        <v>110</v>
      </c>
      <c r="I95" s="90">
        <v>110</v>
      </c>
      <c r="J95" s="90">
        <v>0</v>
      </c>
      <c r="K95" s="89" t="s">
        <v>30</v>
      </c>
      <c r="L95" s="89" t="s">
        <v>149</v>
      </c>
      <c r="M95" s="89" t="s">
        <v>149</v>
      </c>
      <c r="N95" s="89" t="s">
        <v>149</v>
      </c>
      <c r="O95" s="89" t="s">
        <v>149</v>
      </c>
      <c r="P95" s="89" t="s">
        <v>80</v>
      </c>
      <c r="Q95" s="100" t="s">
        <v>33</v>
      </c>
      <c r="R95" s="191"/>
    </row>
    <row r="96" s="87" customFormat="1" ht="51" hidden="1" customHeight="1" spans="1:18">
      <c r="A96" s="188">
        <v>37</v>
      </c>
      <c r="B96" s="189">
        <v>2014</v>
      </c>
      <c r="C96" s="189" t="s">
        <v>19</v>
      </c>
      <c r="D96" s="105" t="s">
        <v>1006</v>
      </c>
      <c r="E96" s="190" t="s">
        <v>162</v>
      </c>
      <c r="F96" s="95" t="s">
        <v>163</v>
      </c>
      <c r="G96" s="95" t="s">
        <v>164</v>
      </c>
      <c r="H96" s="89">
        <v>135</v>
      </c>
      <c r="I96" s="90">
        <v>135</v>
      </c>
      <c r="J96" s="90">
        <v>0</v>
      </c>
      <c r="K96" s="89" t="s">
        <v>23</v>
      </c>
      <c r="L96" s="89" t="str">
        <f>N96</f>
        <v>林芝市巴宜区伍巴高原红艺术品加工农牧民专业合作社</v>
      </c>
      <c r="M96" s="89" t="s">
        <v>166</v>
      </c>
      <c r="N96" s="89" t="s">
        <v>166</v>
      </c>
      <c r="O96" s="89" t="s">
        <v>166</v>
      </c>
      <c r="P96" s="89" t="s">
        <v>80</v>
      </c>
      <c r="Q96" s="100" t="s">
        <v>38</v>
      </c>
      <c r="R96" s="191"/>
    </row>
    <row r="97" s="87" customFormat="1" ht="51" hidden="1" customHeight="1" spans="1:18">
      <c r="A97" s="188">
        <v>38</v>
      </c>
      <c r="B97" s="189">
        <v>2014</v>
      </c>
      <c r="C97" s="189" t="s">
        <v>19</v>
      </c>
      <c r="D97" s="105" t="s">
        <v>1006</v>
      </c>
      <c r="E97" s="193" t="s">
        <v>167</v>
      </c>
      <c r="F97" s="95" t="s">
        <v>168</v>
      </c>
      <c r="G97" s="95" t="s">
        <v>169</v>
      </c>
      <c r="H97" s="89">
        <v>31</v>
      </c>
      <c r="I97" s="90">
        <v>31</v>
      </c>
      <c r="J97" s="90">
        <v>0</v>
      </c>
      <c r="K97" s="89" t="s">
        <v>47</v>
      </c>
      <c r="L97" s="89" t="s">
        <v>170</v>
      </c>
      <c r="M97" s="89" t="s">
        <v>170</v>
      </c>
      <c r="N97" s="89" t="s">
        <v>170</v>
      </c>
      <c r="O97" s="89" t="s">
        <v>170</v>
      </c>
      <c r="P97" s="89"/>
      <c r="Q97" s="100" t="s">
        <v>33</v>
      </c>
      <c r="R97" s="191"/>
    </row>
    <row r="98" s="87" customFormat="1" ht="51" hidden="1" customHeight="1" spans="1:18">
      <c r="A98" s="188">
        <v>55</v>
      </c>
      <c r="B98" s="189">
        <v>2014</v>
      </c>
      <c r="C98" s="189" t="s">
        <v>19</v>
      </c>
      <c r="D98" s="105" t="s">
        <v>1006</v>
      </c>
      <c r="E98" s="193" t="s">
        <v>162</v>
      </c>
      <c r="F98" s="95" t="s">
        <v>163</v>
      </c>
      <c r="G98" s="95" t="s">
        <v>227</v>
      </c>
      <c r="H98" s="89">
        <v>16.79</v>
      </c>
      <c r="I98" s="90">
        <v>16.79</v>
      </c>
      <c r="J98" s="90">
        <v>0</v>
      </c>
      <c r="K98" s="89" t="s">
        <v>30</v>
      </c>
      <c r="L98" s="89" t="s">
        <v>166</v>
      </c>
      <c r="M98" s="89" t="s">
        <v>166</v>
      </c>
      <c r="N98" s="89" t="s">
        <v>166</v>
      </c>
      <c r="O98" s="89" t="s">
        <v>166</v>
      </c>
      <c r="P98" s="89" t="s">
        <v>80</v>
      </c>
      <c r="Q98" s="100" t="s">
        <v>33</v>
      </c>
      <c r="R98" s="191"/>
    </row>
    <row r="99" s="87" customFormat="1" ht="51" hidden="1" customHeight="1" spans="1:18">
      <c r="A99" s="188">
        <v>56</v>
      </c>
      <c r="B99" s="189">
        <v>2014</v>
      </c>
      <c r="C99" s="189" t="s">
        <v>19</v>
      </c>
      <c r="D99" s="105" t="s">
        <v>1006</v>
      </c>
      <c r="E99" s="193" t="s">
        <v>228</v>
      </c>
      <c r="F99" s="95" t="s">
        <v>229</v>
      </c>
      <c r="G99" s="95" t="s">
        <v>230</v>
      </c>
      <c r="H99" s="89">
        <v>133.06</v>
      </c>
      <c r="I99" s="90">
        <v>133.06</v>
      </c>
      <c r="J99" s="90">
        <v>0</v>
      </c>
      <c r="K99" s="89" t="s">
        <v>30</v>
      </c>
      <c r="L99" s="89" t="s">
        <v>231</v>
      </c>
      <c r="M99" s="89" t="s">
        <v>231</v>
      </c>
      <c r="N99" s="89" t="s">
        <v>231</v>
      </c>
      <c r="O99" s="89" t="s">
        <v>231</v>
      </c>
      <c r="P99" s="89" t="s">
        <v>80</v>
      </c>
      <c r="Q99" s="100" t="s">
        <v>33</v>
      </c>
      <c r="R99" s="191"/>
    </row>
    <row r="100" s="87" customFormat="1" ht="51" hidden="1" customHeight="1" spans="1:18">
      <c r="A100" s="188">
        <v>66</v>
      </c>
      <c r="B100" s="189">
        <v>2015</v>
      </c>
      <c r="C100" s="189" t="s">
        <v>19</v>
      </c>
      <c r="D100" s="105" t="s">
        <v>1006</v>
      </c>
      <c r="E100" s="193" t="s">
        <v>238</v>
      </c>
      <c r="F100" s="95" t="s">
        <v>239</v>
      </c>
      <c r="G100" s="95" t="s">
        <v>240</v>
      </c>
      <c r="H100" s="89">
        <v>226</v>
      </c>
      <c r="I100" s="90">
        <v>226</v>
      </c>
      <c r="J100" s="90">
        <v>0</v>
      </c>
      <c r="K100" s="89" t="s">
        <v>23</v>
      </c>
      <c r="L100" s="89" t="str">
        <f>N100</f>
        <v>林芝市巴宜区百巴镇拉格村股份经济合作联合社、米瑞乡吉定村32户村民</v>
      </c>
      <c r="M100" s="89" t="s">
        <v>241</v>
      </c>
      <c r="N100" s="89" t="s">
        <v>241</v>
      </c>
      <c r="O100" s="89" t="s">
        <v>241</v>
      </c>
      <c r="P100" s="89" t="s">
        <v>242</v>
      </c>
      <c r="Q100" s="100" t="s">
        <v>26</v>
      </c>
      <c r="R100" s="191"/>
    </row>
    <row r="101" s="87" customFormat="1" ht="51" hidden="1" customHeight="1" spans="1:18">
      <c r="A101" s="188">
        <v>85</v>
      </c>
      <c r="B101" s="189">
        <v>2015</v>
      </c>
      <c r="C101" s="189" t="s">
        <v>19</v>
      </c>
      <c r="D101" s="105" t="s">
        <v>1006</v>
      </c>
      <c r="E101" s="190" t="s">
        <v>292</v>
      </c>
      <c r="F101" s="95" t="s">
        <v>293</v>
      </c>
      <c r="G101" s="95" t="s">
        <v>294</v>
      </c>
      <c r="H101" s="89">
        <v>155</v>
      </c>
      <c r="I101" s="90">
        <v>155</v>
      </c>
      <c r="J101" s="90">
        <v>0</v>
      </c>
      <c r="K101" s="89" t="s">
        <v>47</v>
      </c>
      <c r="L101" s="89" t="s">
        <v>295</v>
      </c>
      <c r="M101" s="89" t="s">
        <v>295</v>
      </c>
      <c r="N101" s="89" t="s">
        <v>295</v>
      </c>
      <c r="O101" s="89" t="s">
        <v>295</v>
      </c>
      <c r="P101" s="89"/>
      <c r="Q101" s="100" t="s">
        <v>33</v>
      </c>
      <c r="R101" s="191"/>
    </row>
    <row r="102" s="87" customFormat="1" ht="51" hidden="1" customHeight="1" spans="1:18">
      <c r="A102" s="188">
        <v>103</v>
      </c>
      <c r="B102" s="189">
        <v>2016</v>
      </c>
      <c r="C102" s="194" t="s">
        <v>300</v>
      </c>
      <c r="D102" s="105" t="s">
        <v>1006</v>
      </c>
      <c r="E102" s="193" t="s">
        <v>334</v>
      </c>
      <c r="F102" s="95" t="s">
        <v>335</v>
      </c>
      <c r="G102" s="95" t="s">
        <v>336</v>
      </c>
      <c r="H102" s="89">
        <v>106.2</v>
      </c>
      <c r="I102" s="90">
        <v>106.2</v>
      </c>
      <c r="J102" s="90">
        <v>0</v>
      </c>
      <c r="K102" s="89" t="s">
        <v>23</v>
      </c>
      <c r="L102" s="89" t="str">
        <f t="shared" ref="L102:L108" si="3">N102</f>
        <v>林芝市巴宜区百巴镇拉格村股份经济合作联合社、林芝市巴宜区百巴镇增巴村股份经济合作联合社</v>
      </c>
      <c r="M102" s="89" t="s">
        <v>337</v>
      </c>
      <c r="N102" s="89" t="s">
        <v>1348</v>
      </c>
      <c r="O102" s="89" t="s">
        <v>1348</v>
      </c>
      <c r="P102" s="89" t="s">
        <v>80</v>
      </c>
      <c r="Q102" s="100" t="s">
        <v>26</v>
      </c>
      <c r="R102" s="191"/>
    </row>
    <row r="103" s="87" customFormat="1" ht="51" hidden="1" customHeight="1" spans="1:18">
      <c r="A103" s="188">
        <v>104</v>
      </c>
      <c r="B103" s="189">
        <v>2016</v>
      </c>
      <c r="C103" s="194" t="s">
        <v>300</v>
      </c>
      <c r="D103" s="105" t="s">
        <v>1006</v>
      </c>
      <c r="E103" s="190" t="s">
        <v>338</v>
      </c>
      <c r="F103" s="95" t="s">
        <v>77</v>
      </c>
      <c r="G103" s="95" t="s">
        <v>339</v>
      </c>
      <c r="H103" s="89">
        <v>5.95</v>
      </c>
      <c r="I103" s="90">
        <v>5.95</v>
      </c>
      <c r="J103" s="90">
        <v>0</v>
      </c>
      <c r="K103" s="89" t="s">
        <v>47</v>
      </c>
      <c r="L103" s="89" t="s">
        <v>340</v>
      </c>
      <c r="M103" s="89" t="s">
        <v>340</v>
      </c>
      <c r="N103" s="89" t="s">
        <v>340</v>
      </c>
      <c r="O103" s="89" t="s">
        <v>340</v>
      </c>
      <c r="P103" s="89"/>
      <c r="Q103" s="100" t="s">
        <v>33</v>
      </c>
      <c r="R103" s="191"/>
    </row>
    <row r="104" s="87" customFormat="1" ht="51" hidden="1" customHeight="1" spans="1:18">
      <c r="A104" s="188">
        <v>116</v>
      </c>
      <c r="B104" s="189">
        <v>2016</v>
      </c>
      <c r="C104" s="194" t="s">
        <v>300</v>
      </c>
      <c r="D104" s="105" t="s">
        <v>1006</v>
      </c>
      <c r="E104" s="190" t="s">
        <v>380</v>
      </c>
      <c r="F104" s="95" t="s">
        <v>99</v>
      </c>
      <c r="G104" s="95" t="s">
        <v>381</v>
      </c>
      <c r="H104" s="89">
        <v>5.14</v>
      </c>
      <c r="I104" s="90">
        <v>5.14</v>
      </c>
      <c r="J104" s="90">
        <v>0</v>
      </c>
      <c r="K104" s="89" t="s">
        <v>47</v>
      </c>
      <c r="L104" s="89" t="s">
        <v>382</v>
      </c>
      <c r="M104" s="89" t="s">
        <v>382</v>
      </c>
      <c r="N104" s="89" t="s">
        <v>382</v>
      </c>
      <c r="O104" s="89" t="s">
        <v>382</v>
      </c>
      <c r="P104" s="89"/>
      <c r="Q104" s="100" t="s">
        <v>33</v>
      </c>
      <c r="R104" s="191"/>
    </row>
    <row r="105" s="87" customFormat="1" ht="51" hidden="1" customHeight="1" spans="1:18">
      <c r="A105" s="188">
        <v>120</v>
      </c>
      <c r="B105" s="189">
        <v>2016</v>
      </c>
      <c r="C105" s="194" t="s">
        <v>300</v>
      </c>
      <c r="D105" s="105" t="s">
        <v>1006</v>
      </c>
      <c r="E105" s="190" t="s">
        <v>394</v>
      </c>
      <c r="F105" s="95" t="s">
        <v>395</v>
      </c>
      <c r="G105" s="95" t="s">
        <v>396</v>
      </c>
      <c r="H105" s="89">
        <v>29.46</v>
      </c>
      <c r="I105" s="90">
        <v>29.46</v>
      </c>
      <c r="J105" s="90">
        <v>0</v>
      </c>
      <c r="K105" s="89" t="s">
        <v>47</v>
      </c>
      <c r="L105" s="89" t="s">
        <v>397</v>
      </c>
      <c r="M105" s="89" t="s">
        <v>397</v>
      </c>
      <c r="N105" s="89" t="s">
        <v>397</v>
      </c>
      <c r="O105" s="89" t="s">
        <v>397</v>
      </c>
      <c r="P105" s="89"/>
      <c r="Q105" s="100" t="s">
        <v>33</v>
      </c>
      <c r="R105" s="191"/>
    </row>
    <row r="106" s="87" customFormat="1" ht="51" hidden="1" customHeight="1" spans="1:18">
      <c r="A106" s="188">
        <v>125</v>
      </c>
      <c r="B106" s="189">
        <v>2016</v>
      </c>
      <c r="C106" s="194" t="s">
        <v>300</v>
      </c>
      <c r="D106" s="105" t="s">
        <v>1006</v>
      </c>
      <c r="E106" s="190" t="s">
        <v>409</v>
      </c>
      <c r="F106" s="95" t="s">
        <v>410</v>
      </c>
      <c r="G106" s="95" t="s">
        <v>411</v>
      </c>
      <c r="H106" s="89">
        <v>117.38</v>
      </c>
      <c r="I106" s="90">
        <v>117.38</v>
      </c>
      <c r="J106" s="90">
        <v>0</v>
      </c>
      <c r="K106" s="89" t="s">
        <v>23</v>
      </c>
      <c r="L106" s="89" t="str">
        <f t="shared" si="3"/>
        <v>林芝市巴宜区百巴镇色贡社区股份经济合作联合社</v>
      </c>
      <c r="M106" s="89" t="s">
        <v>412</v>
      </c>
      <c r="N106" s="89" t="s">
        <v>412</v>
      </c>
      <c r="O106" s="89" t="s">
        <v>412</v>
      </c>
      <c r="P106" s="89" t="s">
        <v>80</v>
      </c>
      <c r="Q106" s="100" t="s">
        <v>38</v>
      </c>
      <c r="R106" s="191"/>
    </row>
    <row r="107" s="87" customFormat="1" ht="51" hidden="1" customHeight="1" spans="1:18">
      <c r="A107" s="188">
        <v>126</v>
      </c>
      <c r="B107" s="189">
        <v>2016</v>
      </c>
      <c r="C107" s="194" t="s">
        <v>300</v>
      </c>
      <c r="D107" s="105" t="s">
        <v>1006</v>
      </c>
      <c r="E107" s="190" t="s">
        <v>413</v>
      </c>
      <c r="F107" s="95" t="s">
        <v>414</v>
      </c>
      <c r="G107" s="95" t="s">
        <v>415</v>
      </c>
      <c r="H107" s="89">
        <v>189.3</v>
      </c>
      <c r="I107" s="90">
        <v>189.3</v>
      </c>
      <c r="J107" s="90">
        <v>0</v>
      </c>
      <c r="K107" s="89" t="s">
        <v>23</v>
      </c>
      <c r="L107" s="89" t="str">
        <f t="shared" si="3"/>
        <v>林芝市巴宜区百巴镇章巴村股份经济合作联合社</v>
      </c>
      <c r="M107" s="89" t="s">
        <v>417</v>
      </c>
      <c r="N107" s="89" t="s">
        <v>416</v>
      </c>
      <c r="O107" s="89" t="s">
        <v>416</v>
      </c>
      <c r="P107" s="89" t="s">
        <v>80</v>
      </c>
      <c r="Q107" s="100" t="s">
        <v>38</v>
      </c>
      <c r="R107" s="191"/>
    </row>
    <row r="108" s="87" customFormat="1" ht="51" hidden="1" customHeight="1" spans="1:18">
      <c r="A108" s="188">
        <v>127</v>
      </c>
      <c r="B108" s="189">
        <v>2016</v>
      </c>
      <c r="C108" s="194" t="s">
        <v>300</v>
      </c>
      <c r="D108" s="105" t="s">
        <v>1006</v>
      </c>
      <c r="E108" s="193" t="s">
        <v>418</v>
      </c>
      <c r="F108" s="95" t="s">
        <v>293</v>
      </c>
      <c r="G108" s="95" t="s">
        <v>419</v>
      </c>
      <c r="H108" s="89">
        <v>14.8</v>
      </c>
      <c r="I108" s="90">
        <v>14.8</v>
      </c>
      <c r="J108" s="90">
        <v>0</v>
      </c>
      <c r="K108" s="89" t="s">
        <v>23</v>
      </c>
      <c r="L108" s="89" t="str">
        <f t="shared" si="3"/>
        <v>林芝市巴宜区百巴镇连别村股份经济合作联合社</v>
      </c>
      <c r="M108" s="89" t="s">
        <v>420</v>
      </c>
      <c r="N108" s="89" t="s">
        <v>420</v>
      </c>
      <c r="O108" s="89" t="s">
        <v>420</v>
      </c>
      <c r="P108" s="89" t="s">
        <v>80</v>
      </c>
      <c r="Q108" s="100" t="s">
        <v>127</v>
      </c>
      <c r="R108" s="191"/>
    </row>
    <row r="109" s="87" customFormat="1" ht="51" hidden="1" customHeight="1" spans="1:18">
      <c r="A109" s="188">
        <v>148</v>
      </c>
      <c r="B109" s="189">
        <v>2017</v>
      </c>
      <c r="C109" s="194" t="s">
        <v>300</v>
      </c>
      <c r="D109" s="105" t="s">
        <v>1006</v>
      </c>
      <c r="E109" s="193" t="s">
        <v>468</v>
      </c>
      <c r="F109" s="95" t="s">
        <v>99</v>
      </c>
      <c r="G109" s="95" t="s">
        <v>469</v>
      </c>
      <c r="H109" s="89">
        <v>9.6</v>
      </c>
      <c r="I109" s="90">
        <v>9.6</v>
      </c>
      <c r="J109" s="90">
        <v>0</v>
      </c>
      <c r="K109" s="89" t="s">
        <v>47</v>
      </c>
      <c r="L109" s="89" t="s">
        <v>470</v>
      </c>
      <c r="M109" s="89" t="s">
        <v>470</v>
      </c>
      <c r="N109" s="89" t="s">
        <v>470</v>
      </c>
      <c r="O109" s="89" t="s">
        <v>470</v>
      </c>
      <c r="P109" s="89"/>
      <c r="Q109" s="100" t="s">
        <v>33</v>
      </c>
      <c r="R109" s="191"/>
    </row>
    <row r="110" s="87" customFormat="1" ht="51" hidden="1" customHeight="1" spans="1:18">
      <c r="A110" s="188">
        <v>160</v>
      </c>
      <c r="B110" s="189">
        <v>2017</v>
      </c>
      <c r="C110" s="194" t="s">
        <v>300</v>
      </c>
      <c r="D110" s="105" t="s">
        <v>1006</v>
      </c>
      <c r="E110" s="193" t="s">
        <v>505</v>
      </c>
      <c r="F110" s="95" t="s">
        <v>414</v>
      </c>
      <c r="G110" s="95" t="s">
        <v>506</v>
      </c>
      <c r="H110" s="89">
        <v>120</v>
      </c>
      <c r="I110" s="90">
        <v>120</v>
      </c>
      <c r="J110" s="90">
        <v>0</v>
      </c>
      <c r="K110" s="89" t="s">
        <v>23</v>
      </c>
      <c r="L110" s="89" t="str">
        <f t="shared" ref="L110:L113" si="4">N110</f>
        <v>林芝市巴宜区百巴镇章巴村股份经济合作联合社</v>
      </c>
      <c r="M110" s="89" t="s">
        <v>416</v>
      </c>
      <c r="N110" s="101" t="s">
        <v>416</v>
      </c>
      <c r="O110" s="101" t="s">
        <v>416</v>
      </c>
      <c r="P110" s="101" t="s">
        <v>80</v>
      </c>
      <c r="Q110" s="97" t="s">
        <v>38</v>
      </c>
      <c r="R110" s="98" t="s">
        <v>507</v>
      </c>
    </row>
    <row r="111" s="87" customFormat="1" ht="51" hidden="1" customHeight="1" spans="1:18">
      <c r="A111" s="188">
        <v>161</v>
      </c>
      <c r="B111" s="189">
        <v>2017</v>
      </c>
      <c r="C111" s="194" t="s">
        <v>300</v>
      </c>
      <c r="D111" s="105" t="s">
        <v>1006</v>
      </c>
      <c r="E111" s="190" t="s">
        <v>508</v>
      </c>
      <c r="F111" s="95" t="s">
        <v>99</v>
      </c>
      <c r="G111" s="95" t="s">
        <v>509</v>
      </c>
      <c r="H111" s="89">
        <v>35</v>
      </c>
      <c r="I111" s="90">
        <v>35</v>
      </c>
      <c r="J111" s="90">
        <v>0</v>
      </c>
      <c r="K111" s="89" t="s">
        <v>23</v>
      </c>
      <c r="L111" s="89" t="str">
        <f t="shared" si="4"/>
        <v>林芝市巴宜区百巴镇强嘎村股份经济合作联合社</v>
      </c>
      <c r="M111" s="89" t="s">
        <v>510</v>
      </c>
      <c r="N111" s="89" t="s">
        <v>101</v>
      </c>
      <c r="O111" s="89" t="s">
        <v>101</v>
      </c>
      <c r="P111" s="89" t="s">
        <v>80</v>
      </c>
      <c r="Q111" s="100" t="s">
        <v>38</v>
      </c>
      <c r="R111" s="191"/>
    </row>
    <row r="112" s="87" customFormat="1" ht="51" hidden="1" customHeight="1" spans="1:18">
      <c r="A112" s="188">
        <v>187</v>
      </c>
      <c r="B112" s="189">
        <v>2018</v>
      </c>
      <c r="C112" s="194" t="s">
        <v>300</v>
      </c>
      <c r="D112" s="105" t="s">
        <v>1006</v>
      </c>
      <c r="E112" s="193" t="s">
        <v>570</v>
      </c>
      <c r="F112" s="95" t="s">
        <v>571</v>
      </c>
      <c r="G112" s="95" t="s">
        <v>572</v>
      </c>
      <c r="H112" s="89">
        <v>24</v>
      </c>
      <c r="I112" s="90">
        <v>24</v>
      </c>
      <c r="J112" s="90">
        <v>0</v>
      </c>
      <c r="K112" s="89" t="s">
        <v>23</v>
      </c>
      <c r="L112" s="89" t="str">
        <f t="shared" si="4"/>
        <v>林芝市巴宜区百巴镇百巴村股份经济合作联合社</v>
      </c>
      <c r="M112" s="89" t="s">
        <v>573</v>
      </c>
      <c r="N112" s="89" t="s">
        <v>573</v>
      </c>
      <c r="O112" s="89" t="s">
        <v>573</v>
      </c>
      <c r="P112" s="89" t="s">
        <v>80</v>
      </c>
      <c r="Q112" s="97" t="s">
        <v>127</v>
      </c>
      <c r="R112" s="191"/>
    </row>
    <row r="113" s="87" customFormat="1" ht="51" hidden="1" customHeight="1" spans="1:18">
      <c r="A113" s="188">
        <v>192</v>
      </c>
      <c r="B113" s="189">
        <v>2018</v>
      </c>
      <c r="C113" s="194" t="s">
        <v>300</v>
      </c>
      <c r="D113" s="105" t="s">
        <v>1006</v>
      </c>
      <c r="E113" s="193" t="s">
        <v>588</v>
      </c>
      <c r="F113" s="95" t="s">
        <v>77</v>
      </c>
      <c r="G113" s="95" t="s">
        <v>589</v>
      </c>
      <c r="H113" s="89">
        <v>599.55</v>
      </c>
      <c r="I113" s="90">
        <v>599.55</v>
      </c>
      <c r="J113" s="90">
        <v>0</v>
      </c>
      <c r="K113" s="89" t="s">
        <v>23</v>
      </c>
      <c r="L113" s="89" t="str">
        <f t="shared" si="4"/>
        <v>林芝市巴宜区百巴镇折巴村折巴组股份经济合作社</v>
      </c>
      <c r="M113" s="89" t="s">
        <v>590</v>
      </c>
      <c r="N113" s="89" t="s">
        <v>79</v>
      </c>
      <c r="O113" s="89" t="s">
        <v>79</v>
      </c>
      <c r="P113" s="89" t="s">
        <v>80</v>
      </c>
      <c r="Q113" s="100" t="s">
        <v>26</v>
      </c>
      <c r="R113" s="191"/>
    </row>
    <row r="114" s="87" customFormat="1" ht="51" hidden="1" customHeight="1" spans="1:18">
      <c r="A114" s="188">
        <v>204</v>
      </c>
      <c r="B114" s="189">
        <v>2018</v>
      </c>
      <c r="C114" s="194" t="s">
        <v>300</v>
      </c>
      <c r="D114" s="105" t="s">
        <v>1006</v>
      </c>
      <c r="E114" s="190" t="s">
        <v>624</v>
      </c>
      <c r="F114" s="95" t="s">
        <v>410</v>
      </c>
      <c r="G114" s="95" t="s">
        <v>625</v>
      </c>
      <c r="H114" s="89">
        <v>5</v>
      </c>
      <c r="I114" s="90">
        <v>5</v>
      </c>
      <c r="J114" s="90">
        <v>0</v>
      </c>
      <c r="K114" s="89" t="s">
        <v>47</v>
      </c>
      <c r="L114" s="89" t="s">
        <v>626</v>
      </c>
      <c r="M114" s="89" t="s">
        <v>626</v>
      </c>
      <c r="N114" s="89" t="s">
        <v>626</v>
      </c>
      <c r="O114" s="89" t="s">
        <v>626</v>
      </c>
      <c r="P114" s="89"/>
      <c r="Q114" s="100" t="s">
        <v>33</v>
      </c>
      <c r="R114" s="191"/>
    </row>
    <row r="115" s="87" customFormat="1" ht="51" hidden="1" customHeight="1" spans="1:18">
      <c r="A115" s="188">
        <v>206</v>
      </c>
      <c r="B115" s="189">
        <v>2018</v>
      </c>
      <c r="C115" s="194" t="s">
        <v>300</v>
      </c>
      <c r="D115" s="105" t="s">
        <v>1006</v>
      </c>
      <c r="E115" s="190" t="s">
        <v>630</v>
      </c>
      <c r="F115" s="95" t="s">
        <v>410</v>
      </c>
      <c r="G115" s="95" t="s">
        <v>631</v>
      </c>
      <c r="H115" s="89">
        <v>15</v>
      </c>
      <c r="I115" s="90">
        <v>15</v>
      </c>
      <c r="J115" s="90">
        <v>0</v>
      </c>
      <c r="K115" s="89" t="s">
        <v>47</v>
      </c>
      <c r="L115" s="89" t="s">
        <v>632</v>
      </c>
      <c r="M115" s="89" t="s">
        <v>632</v>
      </c>
      <c r="N115" s="89" t="s">
        <v>632</v>
      </c>
      <c r="O115" s="89" t="s">
        <v>632</v>
      </c>
      <c r="P115" s="89"/>
      <c r="Q115" s="100" t="s">
        <v>33</v>
      </c>
      <c r="R115" s="191"/>
    </row>
    <row r="116" s="87" customFormat="1" ht="51" hidden="1" customHeight="1" spans="1:18">
      <c r="A116" s="188">
        <v>211</v>
      </c>
      <c r="B116" s="189">
        <v>2018</v>
      </c>
      <c r="C116" s="194" t="s">
        <v>300</v>
      </c>
      <c r="D116" s="105" t="s">
        <v>1006</v>
      </c>
      <c r="E116" s="193" t="s">
        <v>647</v>
      </c>
      <c r="F116" s="95" t="s">
        <v>648</v>
      </c>
      <c r="G116" s="95" t="s">
        <v>649</v>
      </c>
      <c r="H116" s="89">
        <v>50</v>
      </c>
      <c r="I116" s="90">
        <v>50</v>
      </c>
      <c r="J116" s="90">
        <v>0</v>
      </c>
      <c r="K116" s="89" t="s">
        <v>23</v>
      </c>
      <c r="L116" s="89" t="str">
        <f t="shared" ref="L116:L118" si="5">N116</f>
        <v>林芝市巴宜区百巴镇拉格村股份经济合作联合社</v>
      </c>
      <c r="M116" s="89" t="s">
        <v>650</v>
      </c>
      <c r="N116" s="89" t="s">
        <v>94</v>
      </c>
      <c r="O116" s="89" t="s">
        <v>94</v>
      </c>
      <c r="P116" s="89" t="s">
        <v>80</v>
      </c>
      <c r="Q116" s="97" t="s">
        <v>38</v>
      </c>
      <c r="R116" s="191"/>
    </row>
    <row r="117" s="87" customFormat="1" ht="51" hidden="1" customHeight="1" spans="1:18">
      <c r="A117" s="188">
        <v>219</v>
      </c>
      <c r="B117" s="189">
        <v>2018</v>
      </c>
      <c r="C117" s="194" t="s">
        <v>300</v>
      </c>
      <c r="D117" s="105" t="s">
        <v>1006</v>
      </c>
      <c r="E117" s="190" t="s">
        <v>677</v>
      </c>
      <c r="F117" s="95" t="s">
        <v>678</v>
      </c>
      <c r="G117" s="95" t="s">
        <v>679</v>
      </c>
      <c r="H117" s="89">
        <v>299.68</v>
      </c>
      <c r="I117" s="90">
        <v>299.68</v>
      </c>
      <c r="J117" s="90">
        <v>0</v>
      </c>
      <c r="K117" s="89" t="s">
        <v>23</v>
      </c>
      <c r="L117" s="89" t="str">
        <f t="shared" si="5"/>
        <v>林芝市巴宜区百巴镇强嘎村股份经济合作联合社</v>
      </c>
      <c r="M117" s="89" t="s">
        <v>590</v>
      </c>
      <c r="N117" s="89" t="s">
        <v>101</v>
      </c>
      <c r="O117" s="89" t="s">
        <v>101</v>
      </c>
      <c r="P117" s="89" t="s">
        <v>80</v>
      </c>
      <c r="Q117" s="100" t="s">
        <v>102</v>
      </c>
      <c r="R117" s="191"/>
    </row>
    <row r="118" s="87" customFormat="1" ht="51" hidden="1" customHeight="1" spans="1:18">
      <c r="A118" s="188">
        <v>219</v>
      </c>
      <c r="B118" s="189">
        <v>2018</v>
      </c>
      <c r="C118" s="194" t="s">
        <v>300</v>
      </c>
      <c r="D118" s="105" t="s">
        <v>1006</v>
      </c>
      <c r="E118" s="190" t="s">
        <v>680</v>
      </c>
      <c r="F118" s="95" t="s">
        <v>678</v>
      </c>
      <c r="G118" s="95" t="s">
        <v>681</v>
      </c>
      <c r="H118" s="89">
        <v>594.09</v>
      </c>
      <c r="I118" s="90">
        <v>594.09</v>
      </c>
      <c r="J118" s="90">
        <v>0</v>
      </c>
      <c r="K118" s="89" t="s">
        <v>23</v>
      </c>
      <c r="L118" s="89" t="str">
        <f t="shared" si="5"/>
        <v>林芝市巴宜区百巴镇强嘎村股份经济合作联合社</v>
      </c>
      <c r="M118" s="89" t="s">
        <v>101</v>
      </c>
      <c r="N118" s="89" t="s">
        <v>101</v>
      </c>
      <c r="O118" s="89" t="s">
        <v>101</v>
      </c>
      <c r="P118" s="89" t="s">
        <v>80</v>
      </c>
      <c r="Q118" s="100" t="s">
        <v>38</v>
      </c>
      <c r="R118" s="191"/>
    </row>
    <row r="119" s="87" customFormat="1" ht="51" hidden="1" customHeight="1" spans="1:18">
      <c r="A119" s="188">
        <v>225</v>
      </c>
      <c r="B119" s="189">
        <v>2019</v>
      </c>
      <c r="C119" s="194" t="s">
        <v>300</v>
      </c>
      <c r="D119" s="105" t="s">
        <v>1006</v>
      </c>
      <c r="E119" s="193" t="s">
        <v>694</v>
      </c>
      <c r="F119" s="95" t="s">
        <v>695</v>
      </c>
      <c r="G119" s="95" t="s">
        <v>696</v>
      </c>
      <c r="H119" s="89">
        <v>26.65</v>
      </c>
      <c r="I119" s="90">
        <v>26.65</v>
      </c>
      <c r="J119" s="90">
        <v>0</v>
      </c>
      <c r="K119" s="89" t="s">
        <v>30</v>
      </c>
      <c r="L119" s="89" t="s">
        <v>697</v>
      </c>
      <c r="M119" s="89" t="s">
        <v>697</v>
      </c>
      <c r="N119" s="89" t="s">
        <v>697</v>
      </c>
      <c r="O119" s="89" t="s">
        <v>697</v>
      </c>
      <c r="P119" s="89" t="s">
        <v>80</v>
      </c>
      <c r="Q119" s="100" t="s">
        <v>33</v>
      </c>
      <c r="R119" s="191"/>
    </row>
    <row r="120" s="87" customFormat="1" ht="51" hidden="1" customHeight="1" spans="1:18">
      <c r="A120" s="188">
        <v>229</v>
      </c>
      <c r="B120" s="189">
        <v>2019</v>
      </c>
      <c r="C120" s="194" t="s">
        <v>300</v>
      </c>
      <c r="D120" s="105" t="s">
        <v>1006</v>
      </c>
      <c r="E120" s="190" t="s">
        <v>704</v>
      </c>
      <c r="F120" s="95" t="s">
        <v>705</v>
      </c>
      <c r="G120" s="95" t="s">
        <v>706</v>
      </c>
      <c r="H120" s="89">
        <v>41.02</v>
      </c>
      <c r="I120" s="90">
        <v>41.02</v>
      </c>
      <c r="J120" s="90">
        <v>0</v>
      </c>
      <c r="K120" s="89" t="s">
        <v>47</v>
      </c>
      <c r="L120" s="89" t="s">
        <v>707</v>
      </c>
      <c r="M120" s="89" t="s">
        <v>707</v>
      </c>
      <c r="N120" s="89" t="s">
        <v>707</v>
      </c>
      <c r="O120" s="89" t="s">
        <v>707</v>
      </c>
      <c r="P120" s="89"/>
      <c r="Q120" s="100" t="s">
        <v>33</v>
      </c>
      <c r="R120" s="191"/>
    </row>
    <row r="121" s="87" customFormat="1" ht="51" hidden="1" customHeight="1" spans="1:18">
      <c r="A121" s="188">
        <v>237</v>
      </c>
      <c r="B121" s="189">
        <v>2020</v>
      </c>
      <c r="C121" s="194" t="s">
        <v>300</v>
      </c>
      <c r="D121" s="105" t="s">
        <v>1006</v>
      </c>
      <c r="E121" s="193" t="s">
        <v>720</v>
      </c>
      <c r="F121" s="95" t="s">
        <v>229</v>
      </c>
      <c r="G121" s="95" t="s">
        <v>721</v>
      </c>
      <c r="H121" s="89">
        <v>127.07</v>
      </c>
      <c r="I121" s="90">
        <v>127.07</v>
      </c>
      <c r="J121" s="90">
        <v>0</v>
      </c>
      <c r="K121" s="89" t="s">
        <v>23</v>
      </c>
      <c r="L121" s="89" t="str">
        <f>N121</f>
        <v>林芝市巴宜区百巴镇增巴村股份经济合作联合社</v>
      </c>
      <c r="M121" s="89" t="s">
        <v>722</v>
      </c>
      <c r="N121" s="89" t="s">
        <v>231</v>
      </c>
      <c r="O121" s="89" t="s">
        <v>231</v>
      </c>
      <c r="P121" s="89" t="s">
        <v>80</v>
      </c>
      <c r="Q121" s="100" t="s">
        <v>127</v>
      </c>
      <c r="R121" s="191"/>
    </row>
    <row r="122" s="87" customFormat="1" ht="51" hidden="1" customHeight="1" spans="1:18">
      <c r="A122" s="188">
        <v>242</v>
      </c>
      <c r="B122" s="189">
        <v>2020</v>
      </c>
      <c r="C122" s="194" t="s">
        <v>300</v>
      </c>
      <c r="D122" s="105" t="s">
        <v>1006</v>
      </c>
      <c r="E122" s="190" t="s">
        <v>735</v>
      </c>
      <c r="F122" s="95" t="s">
        <v>99</v>
      </c>
      <c r="G122" s="95" t="s">
        <v>736</v>
      </c>
      <c r="H122" s="89">
        <v>19.15</v>
      </c>
      <c r="I122" s="90">
        <v>19.15</v>
      </c>
      <c r="J122" s="90">
        <v>0</v>
      </c>
      <c r="K122" s="89" t="s">
        <v>47</v>
      </c>
      <c r="L122" s="89" t="s">
        <v>737</v>
      </c>
      <c r="M122" s="89" t="s">
        <v>737</v>
      </c>
      <c r="N122" s="89" t="s">
        <v>737</v>
      </c>
      <c r="O122" s="89" t="s">
        <v>737</v>
      </c>
      <c r="P122" s="89"/>
      <c r="Q122" s="100" t="s">
        <v>33</v>
      </c>
      <c r="R122" s="191"/>
    </row>
    <row r="123" s="87" customFormat="1" ht="51" hidden="1" customHeight="1" spans="1:18">
      <c r="A123" s="188">
        <v>244</v>
      </c>
      <c r="B123" s="189">
        <v>2020</v>
      </c>
      <c r="C123" s="194" t="s">
        <v>300</v>
      </c>
      <c r="D123" s="105" t="s">
        <v>1006</v>
      </c>
      <c r="E123" s="193" t="s">
        <v>742</v>
      </c>
      <c r="F123" s="95" t="s">
        <v>743</v>
      </c>
      <c r="G123" s="95" t="s">
        <v>744</v>
      </c>
      <c r="H123" s="89">
        <v>899.85</v>
      </c>
      <c r="I123" s="90">
        <v>899.85</v>
      </c>
      <c r="J123" s="90">
        <v>0</v>
      </c>
      <c r="K123" s="89" t="s">
        <v>30</v>
      </c>
      <c r="L123" s="89" t="s">
        <v>745</v>
      </c>
      <c r="M123" s="89" t="s">
        <v>746</v>
      </c>
      <c r="N123" s="89" t="s">
        <v>745</v>
      </c>
      <c r="O123" s="89" t="s">
        <v>745</v>
      </c>
      <c r="P123" s="89" t="s">
        <v>747</v>
      </c>
      <c r="Q123" s="97"/>
      <c r="R123" s="191"/>
    </row>
    <row r="124" s="87" customFormat="1" ht="51" hidden="1" customHeight="1" spans="1:18">
      <c r="A124" s="188">
        <v>247</v>
      </c>
      <c r="B124" s="189">
        <v>2020</v>
      </c>
      <c r="C124" s="194" t="s">
        <v>300</v>
      </c>
      <c r="D124" s="105" t="s">
        <v>1006</v>
      </c>
      <c r="E124" s="193" t="s">
        <v>756</v>
      </c>
      <c r="F124" s="95" t="s">
        <v>757</v>
      </c>
      <c r="G124" s="95" t="s">
        <v>758</v>
      </c>
      <c r="H124" s="89">
        <v>1099.36</v>
      </c>
      <c r="I124" s="90">
        <v>1099.36</v>
      </c>
      <c r="J124" s="90">
        <v>0</v>
      </c>
      <c r="K124" s="89" t="s">
        <v>30</v>
      </c>
      <c r="L124" s="89" t="s">
        <v>759</v>
      </c>
      <c r="M124" s="89" t="s">
        <v>760</v>
      </c>
      <c r="N124" s="89" t="s">
        <v>759</v>
      </c>
      <c r="O124" s="89" t="s">
        <v>759</v>
      </c>
      <c r="P124" s="89" t="s">
        <v>761</v>
      </c>
      <c r="Q124" s="100"/>
      <c r="R124" s="191"/>
    </row>
    <row r="125" s="87" customFormat="1" ht="51" hidden="1" customHeight="1" spans="1:18">
      <c r="A125" s="188">
        <v>251</v>
      </c>
      <c r="B125" s="189">
        <v>2020</v>
      </c>
      <c r="C125" s="194" t="s">
        <v>300</v>
      </c>
      <c r="D125" s="105" t="s">
        <v>1006</v>
      </c>
      <c r="E125" s="190" t="s">
        <v>770</v>
      </c>
      <c r="F125" s="95" t="s">
        <v>771</v>
      </c>
      <c r="G125" s="95" t="s">
        <v>772</v>
      </c>
      <c r="H125" s="89">
        <v>307.12</v>
      </c>
      <c r="I125" s="90">
        <v>307.12</v>
      </c>
      <c r="J125" s="90">
        <v>0</v>
      </c>
      <c r="K125" s="89" t="s">
        <v>47</v>
      </c>
      <c r="L125" s="89" t="s">
        <v>773</v>
      </c>
      <c r="M125" s="89" t="s">
        <v>773</v>
      </c>
      <c r="N125" s="89" t="s">
        <v>773</v>
      </c>
      <c r="O125" s="89" t="s">
        <v>773</v>
      </c>
      <c r="P125" s="89"/>
      <c r="Q125" s="100" t="s">
        <v>33</v>
      </c>
      <c r="R125" s="191"/>
    </row>
    <row r="126" s="87" customFormat="1" ht="51" hidden="1" customHeight="1" spans="1:18">
      <c r="A126" s="188">
        <v>258</v>
      </c>
      <c r="B126" s="189">
        <v>2020</v>
      </c>
      <c r="C126" s="194" t="s">
        <v>300</v>
      </c>
      <c r="D126" s="105" t="s">
        <v>1006</v>
      </c>
      <c r="E126" s="190" t="s">
        <v>795</v>
      </c>
      <c r="F126" s="95" t="s">
        <v>796</v>
      </c>
      <c r="G126" s="95" t="s">
        <v>797</v>
      </c>
      <c r="H126" s="89">
        <v>130.16</v>
      </c>
      <c r="I126" s="90">
        <v>130.16</v>
      </c>
      <c r="J126" s="90">
        <v>0</v>
      </c>
      <c r="K126" s="89" t="s">
        <v>47</v>
      </c>
      <c r="L126" s="89" t="s">
        <v>773</v>
      </c>
      <c r="M126" s="89" t="s">
        <v>773</v>
      </c>
      <c r="N126" s="89" t="s">
        <v>773</v>
      </c>
      <c r="O126" s="89" t="s">
        <v>773</v>
      </c>
      <c r="P126" s="89"/>
      <c r="Q126" s="100" t="s">
        <v>33</v>
      </c>
      <c r="R126" s="191"/>
    </row>
    <row r="127" s="87" customFormat="1" ht="51" hidden="1" customHeight="1" spans="1:18">
      <c r="A127" s="188">
        <v>259</v>
      </c>
      <c r="B127" s="189">
        <v>2020</v>
      </c>
      <c r="C127" s="194" t="s">
        <v>300</v>
      </c>
      <c r="D127" s="105" t="s">
        <v>1006</v>
      </c>
      <c r="E127" s="190" t="s">
        <v>798</v>
      </c>
      <c r="F127" s="95" t="s">
        <v>799</v>
      </c>
      <c r="G127" s="95" t="s">
        <v>800</v>
      </c>
      <c r="H127" s="89">
        <v>249.68</v>
      </c>
      <c r="I127" s="90">
        <v>249.68</v>
      </c>
      <c r="J127" s="90">
        <v>0</v>
      </c>
      <c r="K127" s="89" t="s">
        <v>47</v>
      </c>
      <c r="L127" s="89" t="s">
        <v>802</v>
      </c>
      <c r="M127" s="89" t="s">
        <v>802</v>
      </c>
      <c r="N127" s="89" t="s">
        <v>801</v>
      </c>
      <c r="O127" s="89" t="s">
        <v>801</v>
      </c>
      <c r="P127" s="89"/>
      <c r="Q127" s="100" t="s">
        <v>33</v>
      </c>
      <c r="R127" s="191"/>
    </row>
    <row r="128" s="87" customFormat="1" ht="51" hidden="1" customHeight="1" spans="1:18">
      <c r="A128" s="188">
        <v>260</v>
      </c>
      <c r="B128" s="189">
        <v>2020</v>
      </c>
      <c r="C128" s="194" t="s">
        <v>300</v>
      </c>
      <c r="D128" s="105" t="s">
        <v>1006</v>
      </c>
      <c r="E128" s="193" t="s">
        <v>803</v>
      </c>
      <c r="F128" s="95" t="s">
        <v>804</v>
      </c>
      <c r="G128" s="95" t="s">
        <v>805</v>
      </c>
      <c r="H128" s="89">
        <v>453.06</v>
      </c>
      <c r="I128" s="90">
        <v>453.06</v>
      </c>
      <c r="J128" s="90">
        <v>0</v>
      </c>
      <c r="K128" s="89" t="s">
        <v>23</v>
      </c>
      <c r="L128" s="89" t="str">
        <f t="shared" ref="L128:L130" si="6">N128</f>
        <v>林芝市巴宜区鲁朗镇明吉村专合社、林芝市巴宜区百巴镇嘎吉专合社</v>
      </c>
      <c r="M128" s="89" t="s">
        <v>806</v>
      </c>
      <c r="N128" s="89" t="s">
        <v>806</v>
      </c>
      <c r="O128" s="89" t="s">
        <v>806</v>
      </c>
      <c r="P128" s="89" t="s">
        <v>807</v>
      </c>
      <c r="Q128" s="100" t="s">
        <v>38</v>
      </c>
      <c r="R128" s="191"/>
    </row>
    <row r="129" s="87" customFormat="1" ht="51" hidden="1" customHeight="1" spans="1:18">
      <c r="A129" s="188">
        <v>294</v>
      </c>
      <c r="B129" s="189">
        <v>2021</v>
      </c>
      <c r="C129" s="194" t="s">
        <v>823</v>
      </c>
      <c r="D129" s="105" t="s">
        <v>1006</v>
      </c>
      <c r="E129" s="193" t="s">
        <v>831</v>
      </c>
      <c r="F129" s="95" t="s">
        <v>414</v>
      </c>
      <c r="G129" s="95" t="s">
        <v>832</v>
      </c>
      <c r="H129" s="89">
        <v>2999.98</v>
      </c>
      <c r="I129" s="90">
        <v>2999.98</v>
      </c>
      <c r="J129" s="90">
        <v>0</v>
      </c>
      <c r="K129" s="89" t="s">
        <v>23</v>
      </c>
      <c r="L129" s="89" t="str">
        <f t="shared" si="6"/>
        <v>林芝市巴宜区百巴镇章巴村股份经济合作联合社</v>
      </c>
      <c r="M129" s="89" t="s">
        <v>416</v>
      </c>
      <c r="N129" s="89" t="s">
        <v>416</v>
      </c>
      <c r="O129" s="89" t="s">
        <v>416</v>
      </c>
      <c r="P129" s="89" t="s">
        <v>80</v>
      </c>
      <c r="Q129" s="100" t="s">
        <v>26</v>
      </c>
      <c r="R129" s="191"/>
    </row>
    <row r="130" s="87" customFormat="1" ht="51" hidden="1" customHeight="1" spans="1:18">
      <c r="A130" s="188">
        <v>296</v>
      </c>
      <c r="B130" s="189">
        <v>2021</v>
      </c>
      <c r="C130" s="194" t="s">
        <v>823</v>
      </c>
      <c r="D130" s="105" t="s">
        <v>1006</v>
      </c>
      <c r="E130" s="193" t="s">
        <v>836</v>
      </c>
      <c r="F130" s="95" t="s">
        <v>99</v>
      </c>
      <c r="G130" s="95" t="s">
        <v>837</v>
      </c>
      <c r="H130" s="89">
        <v>299.64</v>
      </c>
      <c r="I130" s="90">
        <v>299.64</v>
      </c>
      <c r="J130" s="90">
        <v>0</v>
      </c>
      <c r="K130" s="89" t="s">
        <v>23</v>
      </c>
      <c r="L130" s="89" t="str">
        <f t="shared" si="6"/>
        <v>林芝市巴宜区百巴镇强嘎村股份经济合作联合社</v>
      </c>
      <c r="M130" s="89" t="s">
        <v>838</v>
      </c>
      <c r="N130" s="101" t="s">
        <v>101</v>
      </c>
      <c r="O130" s="101" t="s">
        <v>101</v>
      </c>
      <c r="P130" s="101" t="s">
        <v>80</v>
      </c>
      <c r="Q130" s="100" t="s">
        <v>38</v>
      </c>
      <c r="R130" s="98" t="s">
        <v>860</v>
      </c>
    </row>
    <row r="131" s="87" customFormat="1" ht="51" hidden="1" customHeight="1" spans="1:18">
      <c r="A131" s="188">
        <v>297</v>
      </c>
      <c r="B131" s="189">
        <v>2021</v>
      </c>
      <c r="C131" s="194" t="s">
        <v>823</v>
      </c>
      <c r="D131" s="105" t="s">
        <v>1006</v>
      </c>
      <c r="E131" s="193" t="s">
        <v>839</v>
      </c>
      <c r="F131" s="95" t="s">
        <v>771</v>
      </c>
      <c r="G131" s="95" t="s">
        <v>840</v>
      </c>
      <c r="H131" s="89">
        <v>233.96</v>
      </c>
      <c r="I131" s="90">
        <v>233.96</v>
      </c>
      <c r="J131" s="90">
        <v>0</v>
      </c>
      <c r="K131" s="89" t="s">
        <v>47</v>
      </c>
      <c r="L131" s="89" t="s">
        <v>773</v>
      </c>
      <c r="M131" s="89" t="s">
        <v>773</v>
      </c>
      <c r="N131" s="89" t="s">
        <v>773</v>
      </c>
      <c r="O131" s="89" t="s">
        <v>773</v>
      </c>
      <c r="P131" s="89"/>
      <c r="Q131" s="100" t="s">
        <v>33</v>
      </c>
      <c r="R131" s="191"/>
    </row>
    <row r="132" s="87" customFormat="1" ht="51" hidden="1" customHeight="1" spans="1:18">
      <c r="A132" s="188">
        <v>311</v>
      </c>
      <c r="B132" s="189">
        <v>2021</v>
      </c>
      <c r="C132" s="194" t="s">
        <v>823</v>
      </c>
      <c r="D132" s="105" t="s">
        <v>1006</v>
      </c>
      <c r="E132" s="193" t="s">
        <v>880</v>
      </c>
      <c r="F132" s="95" t="s">
        <v>229</v>
      </c>
      <c r="G132" s="95" t="s">
        <v>881</v>
      </c>
      <c r="H132" s="89">
        <v>1999.82</v>
      </c>
      <c r="I132" s="90">
        <v>1999.82</v>
      </c>
      <c r="J132" s="90">
        <v>0</v>
      </c>
      <c r="K132" s="89" t="s">
        <v>23</v>
      </c>
      <c r="L132" s="89" t="str">
        <f t="shared" ref="L132:L136" si="7">N132</f>
        <v>林芝市巴宜区百巴镇增巴村股份经济合作联合社</v>
      </c>
      <c r="M132" s="89" t="s">
        <v>882</v>
      </c>
      <c r="N132" s="101" t="s">
        <v>231</v>
      </c>
      <c r="O132" s="101" t="s">
        <v>231</v>
      </c>
      <c r="P132" s="101" t="s">
        <v>80</v>
      </c>
      <c r="Q132" s="100" t="s">
        <v>38</v>
      </c>
      <c r="R132" s="98" t="s">
        <v>860</v>
      </c>
    </row>
    <row r="133" s="87" customFormat="1" ht="51" hidden="1" customHeight="1" spans="1:18">
      <c r="A133" s="188">
        <v>315</v>
      </c>
      <c r="B133" s="189">
        <v>2021</v>
      </c>
      <c r="C133" s="194" t="s">
        <v>823</v>
      </c>
      <c r="D133" s="105" t="s">
        <v>1006</v>
      </c>
      <c r="E133" s="193" t="s">
        <v>890</v>
      </c>
      <c r="F133" s="95" t="s">
        <v>771</v>
      </c>
      <c r="G133" s="95" t="s">
        <v>891</v>
      </c>
      <c r="H133" s="89">
        <v>244.18</v>
      </c>
      <c r="I133" s="90">
        <v>244.18</v>
      </c>
      <c r="J133" s="90">
        <v>0</v>
      </c>
      <c r="K133" s="89" t="s">
        <v>30</v>
      </c>
      <c r="L133" s="89" t="s">
        <v>1349</v>
      </c>
      <c r="M133" s="89" t="s">
        <v>1349</v>
      </c>
      <c r="N133" s="89" t="s">
        <v>1349</v>
      </c>
      <c r="O133" s="89" t="s">
        <v>1349</v>
      </c>
      <c r="P133" s="89" t="s">
        <v>80</v>
      </c>
      <c r="Q133" s="100" t="s">
        <v>33</v>
      </c>
      <c r="R133" s="191"/>
    </row>
    <row r="134" s="87" customFormat="1" ht="51" hidden="1" customHeight="1" spans="1:18">
      <c r="A134" s="188">
        <v>324</v>
      </c>
      <c r="B134" s="189">
        <v>2022</v>
      </c>
      <c r="C134" s="194" t="s">
        <v>823</v>
      </c>
      <c r="D134" s="105" t="s">
        <v>1006</v>
      </c>
      <c r="E134" s="193" t="s">
        <v>893</v>
      </c>
      <c r="F134" s="95" t="s">
        <v>894</v>
      </c>
      <c r="G134" s="95" t="s">
        <v>895</v>
      </c>
      <c r="H134" s="89">
        <v>1799.997</v>
      </c>
      <c r="I134" s="90">
        <v>1799.997</v>
      </c>
      <c r="J134" s="90">
        <v>0</v>
      </c>
      <c r="K134" s="89" t="s">
        <v>23</v>
      </c>
      <c r="L134" s="89" t="str">
        <f t="shared" si="7"/>
        <v>林芝萨亟布有限公司</v>
      </c>
      <c r="M134" s="89" t="s">
        <v>896</v>
      </c>
      <c r="N134" s="89" t="s">
        <v>896</v>
      </c>
      <c r="O134" s="89" t="s">
        <v>896</v>
      </c>
      <c r="P134" s="89" t="s">
        <v>80</v>
      </c>
      <c r="Q134" s="100" t="s">
        <v>38</v>
      </c>
      <c r="R134" s="191"/>
    </row>
    <row r="135" s="87" customFormat="1" ht="51" hidden="1" customHeight="1" spans="1:18">
      <c r="A135" s="188">
        <v>325</v>
      </c>
      <c r="B135" s="189">
        <v>2022</v>
      </c>
      <c r="C135" s="194" t="s">
        <v>823</v>
      </c>
      <c r="D135" s="105" t="s">
        <v>1006</v>
      </c>
      <c r="E135" s="193" t="s">
        <v>897</v>
      </c>
      <c r="F135" s="95" t="s">
        <v>898</v>
      </c>
      <c r="G135" s="95" t="s">
        <v>899</v>
      </c>
      <c r="H135" s="89">
        <v>1534.9</v>
      </c>
      <c r="I135" s="90">
        <v>1534.9</v>
      </c>
      <c r="J135" s="90">
        <v>0</v>
      </c>
      <c r="K135" s="89" t="s">
        <v>30</v>
      </c>
      <c r="L135" s="89" t="s">
        <v>900</v>
      </c>
      <c r="M135" s="89" t="s">
        <v>901</v>
      </c>
      <c r="N135" s="89" t="s">
        <v>900</v>
      </c>
      <c r="O135" s="89" t="s">
        <v>900</v>
      </c>
      <c r="P135" s="89" t="s">
        <v>747</v>
      </c>
      <c r="Q135" s="100" t="s">
        <v>33</v>
      </c>
      <c r="R135" s="191"/>
    </row>
    <row r="136" s="87" customFormat="1" ht="51" hidden="1" customHeight="1" spans="1:18">
      <c r="A136" s="188">
        <v>350</v>
      </c>
      <c r="B136" s="189">
        <v>2023</v>
      </c>
      <c r="C136" s="194" t="s">
        <v>823</v>
      </c>
      <c r="D136" s="105" t="s">
        <v>1006</v>
      </c>
      <c r="E136" s="193" t="s">
        <v>948</v>
      </c>
      <c r="F136" s="95" t="s">
        <v>92</v>
      </c>
      <c r="G136" s="95" t="s">
        <v>949</v>
      </c>
      <c r="H136" s="89">
        <v>371.94679</v>
      </c>
      <c r="I136" s="90">
        <v>371.94679</v>
      </c>
      <c r="J136" s="90">
        <v>0</v>
      </c>
      <c r="K136" s="89" t="s">
        <v>23</v>
      </c>
      <c r="L136" s="89" t="str">
        <f t="shared" si="7"/>
        <v>林芝市巴宜区百巴镇拉格村股份经济合作联合社</v>
      </c>
      <c r="M136" s="89" t="s">
        <v>650</v>
      </c>
      <c r="N136" s="89" t="s">
        <v>94</v>
      </c>
      <c r="O136" s="89" t="s">
        <v>94</v>
      </c>
      <c r="P136" s="89" t="s">
        <v>80</v>
      </c>
      <c r="Q136" s="100" t="s">
        <v>38</v>
      </c>
      <c r="R136" s="191"/>
    </row>
    <row r="137" s="87" customFormat="1" ht="51" hidden="1" customHeight="1" spans="1:18">
      <c r="A137" s="188">
        <v>354</v>
      </c>
      <c r="B137" s="189">
        <v>2023</v>
      </c>
      <c r="C137" s="194" t="s">
        <v>823</v>
      </c>
      <c r="D137" s="105" t="s">
        <v>1006</v>
      </c>
      <c r="E137" s="190" t="s">
        <v>959</v>
      </c>
      <c r="F137" s="95" t="s">
        <v>705</v>
      </c>
      <c r="G137" s="95" t="s">
        <v>960</v>
      </c>
      <c r="H137" s="89">
        <v>199</v>
      </c>
      <c r="I137" s="90">
        <v>199</v>
      </c>
      <c r="J137" s="90">
        <v>0</v>
      </c>
      <c r="K137" s="89" t="s">
        <v>47</v>
      </c>
      <c r="L137" s="89" t="s">
        <v>773</v>
      </c>
      <c r="M137" s="89" t="s">
        <v>961</v>
      </c>
      <c r="N137" s="89" t="s">
        <v>961</v>
      </c>
      <c r="O137" s="89" t="s">
        <v>961</v>
      </c>
      <c r="P137" s="89"/>
      <c r="Q137" s="100" t="s">
        <v>33</v>
      </c>
      <c r="R137" s="191"/>
    </row>
    <row r="138" s="87" customFormat="1" ht="51" hidden="1" customHeight="1" spans="1:18">
      <c r="A138" s="188">
        <v>357</v>
      </c>
      <c r="B138" s="189">
        <v>2023</v>
      </c>
      <c r="C138" s="194" t="s">
        <v>823</v>
      </c>
      <c r="D138" s="105" t="s">
        <v>1006</v>
      </c>
      <c r="E138" s="190" t="s">
        <v>967</v>
      </c>
      <c r="F138" s="95" t="s">
        <v>147</v>
      </c>
      <c r="G138" s="95" t="s">
        <v>968</v>
      </c>
      <c r="H138" s="89">
        <v>1799.53</v>
      </c>
      <c r="I138" s="90">
        <v>1799.53</v>
      </c>
      <c r="J138" s="90">
        <v>0</v>
      </c>
      <c r="K138" s="89" t="s">
        <v>23</v>
      </c>
      <c r="L138" s="89" t="str">
        <f t="shared" ref="L138:L141" si="8">N138</f>
        <v>林芝市巴宜区百巴镇大坝村经济联合社</v>
      </c>
      <c r="M138" s="89" t="s">
        <v>568</v>
      </c>
      <c r="N138" s="89" t="s">
        <v>149</v>
      </c>
      <c r="O138" s="89" t="s">
        <v>149</v>
      </c>
      <c r="P138" s="89" t="s">
        <v>80</v>
      </c>
      <c r="Q138" s="100" t="s">
        <v>102</v>
      </c>
      <c r="R138" s="191"/>
    </row>
    <row r="139" s="87" customFormat="1" ht="51" hidden="1" customHeight="1" spans="1:18">
      <c r="A139" s="188">
        <v>358</v>
      </c>
      <c r="B139" s="189">
        <v>2023</v>
      </c>
      <c r="C139" s="194" t="s">
        <v>823</v>
      </c>
      <c r="D139" s="105" t="s">
        <v>1006</v>
      </c>
      <c r="E139" s="190" t="s">
        <v>969</v>
      </c>
      <c r="F139" s="95" t="s">
        <v>970</v>
      </c>
      <c r="G139" s="95" t="s">
        <v>971</v>
      </c>
      <c r="H139" s="89">
        <v>1784.57096</v>
      </c>
      <c r="I139" s="90">
        <v>1784.57096</v>
      </c>
      <c r="J139" s="90">
        <v>0</v>
      </c>
      <c r="K139" s="89" t="s">
        <v>23</v>
      </c>
      <c r="L139" s="89" t="str">
        <f t="shared" si="8"/>
        <v>林芝萨亟布有限公司</v>
      </c>
      <c r="M139" s="89" t="s">
        <v>972</v>
      </c>
      <c r="N139" s="89" t="s">
        <v>896</v>
      </c>
      <c r="O139" s="89" t="s">
        <v>896</v>
      </c>
      <c r="P139" s="89" t="s">
        <v>80</v>
      </c>
      <c r="Q139" s="100" t="s">
        <v>38</v>
      </c>
      <c r="R139" s="191"/>
    </row>
    <row r="140" s="87" customFormat="1" ht="51" hidden="1" customHeight="1" spans="1:18">
      <c r="A140" s="188">
        <v>360</v>
      </c>
      <c r="B140" s="189">
        <v>2023</v>
      </c>
      <c r="C140" s="194" t="s">
        <v>823</v>
      </c>
      <c r="D140" s="105" t="s">
        <v>1006</v>
      </c>
      <c r="E140" s="190" t="s">
        <v>979</v>
      </c>
      <c r="F140" s="95" t="s">
        <v>771</v>
      </c>
      <c r="G140" s="95" t="s">
        <v>980</v>
      </c>
      <c r="H140" s="89">
        <v>299.57</v>
      </c>
      <c r="I140" s="90">
        <v>299.57</v>
      </c>
      <c r="J140" s="90">
        <v>0</v>
      </c>
      <c r="K140" s="89" t="s">
        <v>23</v>
      </c>
      <c r="L140" s="89" t="str">
        <f t="shared" si="8"/>
        <v>林芝市巴宜区百巴镇嘎吉村专合社</v>
      </c>
      <c r="M140" s="89" t="s">
        <v>682</v>
      </c>
      <c r="N140" s="101" t="s">
        <v>892</v>
      </c>
      <c r="O140" s="101" t="s">
        <v>892</v>
      </c>
      <c r="P140" s="101" t="s">
        <v>80</v>
      </c>
      <c r="Q140" s="100" t="s">
        <v>38</v>
      </c>
      <c r="R140" s="98" t="s">
        <v>1350</v>
      </c>
    </row>
    <row r="141" s="87" customFormat="1" ht="51" hidden="1" customHeight="1" spans="1:18">
      <c r="A141" s="188">
        <v>398</v>
      </c>
      <c r="B141" s="189">
        <v>2016</v>
      </c>
      <c r="C141" s="189" t="s">
        <v>993</v>
      </c>
      <c r="D141" s="105" t="s">
        <v>1006</v>
      </c>
      <c r="E141" s="190" t="s">
        <v>1005</v>
      </c>
      <c r="F141" s="95" t="s">
        <v>1006</v>
      </c>
      <c r="G141" s="95" t="s">
        <v>1007</v>
      </c>
      <c r="H141" s="89">
        <v>342.69</v>
      </c>
      <c r="I141" s="90">
        <v>342.69</v>
      </c>
      <c r="J141" s="90">
        <v>0</v>
      </c>
      <c r="K141" s="89" t="s">
        <v>23</v>
      </c>
      <c r="L141" s="89" t="str">
        <f t="shared" si="8"/>
        <v>林芝萨亟布有限公司</v>
      </c>
      <c r="M141" s="89" t="s">
        <v>1008</v>
      </c>
      <c r="N141" s="101" t="s">
        <v>896</v>
      </c>
      <c r="O141" s="101" t="s">
        <v>896</v>
      </c>
      <c r="P141" s="101" t="s">
        <v>80</v>
      </c>
      <c r="Q141" s="100" t="s">
        <v>38</v>
      </c>
      <c r="R141" s="98" t="s">
        <v>1351</v>
      </c>
    </row>
    <row r="142" s="87" customFormat="1" ht="51" hidden="1" customHeight="1" spans="1:18">
      <c r="A142" s="188">
        <v>406</v>
      </c>
      <c r="B142" s="189">
        <v>2014</v>
      </c>
      <c r="C142" s="189" t="s">
        <v>19</v>
      </c>
      <c r="D142" s="105" t="s">
        <v>1006</v>
      </c>
      <c r="E142" s="190" t="s">
        <v>1030</v>
      </c>
      <c r="F142" s="95" t="s">
        <v>229</v>
      </c>
      <c r="G142" s="95" t="s">
        <v>1031</v>
      </c>
      <c r="H142" s="89">
        <v>183</v>
      </c>
      <c r="I142" s="90">
        <v>183</v>
      </c>
      <c r="J142" s="90">
        <v>0</v>
      </c>
      <c r="K142" s="89" t="s">
        <v>30</v>
      </c>
      <c r="L142" s="89" t="s">
        <v>231</v>
      </c>
      <c r="M142" s="89" t="s">
        <v>231</v>
      </c>
      <c r="N142" s="89" t="s">
        <v>231</v>
      </c>
      <c r="O142" s="89" t="s">
        <v>231</v>
      </c>
      <c r="P142" s="89" t="s">
        <v>80</v>
      </c>
      <c r="Q142" s="100" t="s">
        <v>33</v>
      </c>
      <c r="R142" s="191"/>
    </row>
    <row r="143" s="87" customFormat="1" ht="51" hidden="1" customHeight="1" spans="1:18">
      <c r="A143" s="188">
        <v>424</v>
      </c>
      <c r="B143" s="189">
        <v>2017</v>
      </c>
      <c r="C143" s="194" t="s">
        <v>300</v>
      </c>
      <c r="D143" s="105" t="s">
        <v>1006</v>
      </c>
      <c r="E143" s="193" t="s">
        <v>1040</v>
      </c>
      <c r="F143" s="95" t="s">
        <v>771</v>
      </c>
      <c r="G143" s="95" t="s">
        <v>1041</v>
      </c>
      <c r="H143" s="89">
        <v>500</v>
      </c>
      <c r="I143" s="90">
        <v>500</v>
      </c>
      <c r="J143" s="90">
        <v>0</v>
      </c>
      <c r="K143" s="89" t="s">
        <v>30</v>
      </c>
      <c r="L143" s="89" t="s">
        <v>1349</v>
      </c>
      <c r="M143" s="89" t="s">
        <v>1349</v>
      </c>
      <c r="N143" s="89" t="s">
        <v>1349</v>
      </c>
      <c r="O143" s="89" t="s">
        <v>1349</v>
      </c>
      <c r="P143" s="89" t="s">
        <v>80</v>
      </c>
      <c r="Q143" s="100" t="s">
        <v>33</v>
      </c>
      <c r="R143" s="191"/>
    </row>
    <row r="144" s="87" customFormat="1" ht="38" hidden="1" customHeight="1" spans="1:18">
      <c r="A144" s="188">
        <v>469</v>
      </c>
      <c r="B144" s="189">
        <v>2022</v>
      </c>
      <c r="C144" s="194" t="s">
        <v>823</v>
      </c>
      <c r="D144" s="105" t="s">
        <v>1006</v>
      </c>
      <c r="E144" s="193" t="s">
        <v>1069</v>
      </c>
      <c r="F144" s="91" t="s">
        <v>705</v>
      </c>
      <c r="G144" s="196" t="s">
        <v>1352</v>
      </c>
      <c r="H144" s="89">
        <v>31.36</v>
      </c>
      <c r="I144" s="197">
        <v>31.36</v>
      </c>
      <c r="J144" s="197">
        <v>0</v>
      </c>
      <c r="K144" s="198" t="s">
        <v>30</v>
      </c>
      <c r="L144" s="89" t="s">
        <v>1071</v>
      </c>
      <c r="M144" s="89" t="s">
        <v>1353</v>
      </c>
      <c r="N144" s="89" t="s">
        <v>1071</v>
      </c>
      <c r="O144" s="89" t="s">
        <v>1071</v>
      </c>
      <c r="P144" s="89" t="s">
        <v>80</v>
      </c>
      <c r="Q144" s="100" t="s">
        <v>33</v>
      </c>
      <c r="R144" s="191"/>
    </row>
    <row r="145" s="87" customFormat="1" ht="51" hidden="1" customHeight="1" spans="1:18">
      <c r="A145" s="188">
        <v>2</v>
      </c>
      <c r="B145" s="189">
        <v>2013</v>
      </c>
      <c r="C145" s="189" t="s">
        <v>19</v>
      </c>
      <c r="D145" s="105" t="s">
        <v>562</v>
      </c>
      <c r="E145" s="193" t="s">
        <v>27</v>
      </c>
      <c r="F145" s="95" t="s">
        <v>28</v>
      </c>
      <c r="G145" s="95" t="s">
        <v>29</v>
      </c>
      <c r="H145" s="89">
        <v>80</v>
      </c>
      <c r="I145" s="90">
        <v>80</v>
      </c>
      <c r="J145" s="90">
        <v>0</v>
      </c>
      <c r="K145" s="89" t="s">
        <v>30</v>
      </c>
      <c r="L145" s="89" t="s">
        <v>31</v>
      </c>
      <c r="M145" s="89" t="s">
        <v>31</v>
      </c>
      <c r="N145" s="89" t="s">
        <v>31</v>
      </c>
      <c r="O145" s="89" t="s">
        <v>31</v>
      </c>
      <c r="P145" s="89" t="s">
        <v>32</v>
      </c>
      <c r="Q145" s="100" t="s">
        <v>33</v>
      </c>
      <c r="R145" s="191"/>
    </row>
    <row r="146" s="87" customFormat="1" ht="51" hidden="1" customHeight="1" spans="1:18">
      <c r="A146" s="188">
        <v>3</v>
      </c>
      <c r="B146" s="189">
        <v>2013</v>
      </c>
      <c r="C146" s="189" t="s">
        <v>19</v>
      </c>
      <c r="D146" s="105" t="s">
        <v>562</v>
      </c>
      <c r="E146" s="190" t="s">
        <v>34</v>
      </c>
      <c r="F146" s="95" t="s">
        <v>35</v>
      </c>
      <c r="G146" s="95" t="s">
        <v>29</v>
      </c>
      <c r="H146" s="89">
        <v>80</v>
      </c>
      <c r="I146" s="90">
        <v>80</v>
      </c>
      <c r="J146" s="90">
        <v>0</v>
      </c>
      <c r="K146" s="89" t="s">
        <v>23</v>
      </c>
      <c r="L146" s="89" t="str">
        <f>N146</f>
        <v>林芝市巴宜区林芝镇朗欧村股份经济合作联合社</v>
      </c>
      <c r="M146" s="89" t="s">
        <v>226</v>
      </c>
      <c r="N146" s="89" t="s">
        <v>36</v>
      </c>
      <c r="O146" s="89" t="s">
        <v>36</v>
      </c>
      <c r="P146" s="89" t="s">
        <v>32</v>
      </c>
      <c r="Q146" s="100" t="s">
        <v>38</v>
      </c>
      <c r="R146" s="191"/>
    </row>
    <row r="147" s="87" customFormat="1" ht="51" hidden="1" customHeight="1" spans="1:18">
      <c r="A147" s="188">
        <v>4</v>
      </c>
      <c r="B147" s="189">
        <v>2013</v>
      </c>
      <c r="C147" s="189" t="s">
        <v>19</v>
      </c>
      <c r="D147" s="105" t="s">
        <v>562</v>
      </c>
      <c r="E147" s="193" t="s">
        <v>39</v>
      </c>
      <c r="F147" s="95" t="s">
        <v>40</v>
      </c>
      <c r="G147" s="95" t="s">
        <v>41</v>
      </c>
      <c r="H147" s="89">
        <v>22</v>
      </c>
      <c r="I147" s="90">
        <v>22</v>
      </c>
      <c r="J147" s="90">
        <v>0</v>
      </c>
      <c r="K147" s="89" t="s">
        <v>23</v>
      </c>
      <c r="L147" s="89" t="str">
        <f>N147</f>
        <v>林芝市巴宜区林芝镇尼池村尼池组股份经济合作社</v>
      </c>
      <c r="M147" s="89" t="s">
        <v>42</v>
      </c>
      <c r="N147" s="89" t="s">
        <v>42</v>
      </c>
      <c r="O147" s="89" t="s">
        <v>42</v>
      </c>
      <c r="P147" s="89" t="s">
        <v>32</v>
      </c>
      <c r="Q147" s="97" t="s">
        <v>38</v>
      </c>
      <c r="R147" s="191"/>
    </row>
    <row r="148" s="87" customFormat="1" ht="51" hidden="1" customHeight="1" spans="1:18">
      <c r="A148" s="188">
        <v>19</v>
      </c>
      <c r="B148" s="189">
        <v>2013</v>
      </c>
      <c r="C148" s="189" t="s">
        <v>19</v>
      </c>
      <c r="D148" s="105" t="s">
        <v>562</v>
      </c>
      <c r="E148" s="190" t="s">
        <v>103</v>
      </c>
      <c r="F148" s="95" t="s">
        <v>104</v>
      </c>
      <c r="G148" s="95" t="s">
        <v>105</v>
      </c>
      <c r="H148" s="89">
        <v>40</v>
      </c>
      <c r="I148" s="90">
        <v>40</v>
      </c>
      <c r="J148" s="90">
        <v>0</v>
      </c>
      <c r="K148" s="89" t="s">
        <v>47</v>
      </c>
      <c r="L148" s="89" t="s">
        <v>106</v>
      </c>
      <c r="M148" s="89" t="s">
        <v>106</v>
      </c>
      <c r="N148" s="89" t="s">
        <v>106</v>
      </c>
      <c r="O148" s="89" t="s">
        <v>106</v>
      </c>
      <c r="P148" s="89"/>
      <c r="Q148" s="100" t="s">
        <v>33</v>
      </c>
      <c r="R148" s="191"/>
    </row>
    <row r="149" s="87" customFormat="1" ht="51" hidden="1" customHeight="1" spans="1:18">
      <c r="A149" s="188">
        <v>26</v>
      </c>
      <c r="B149" s="189">
        <v>2013</v>
      </c>
      <c r="C149" s="189" t="s">
        <v>19</v>
      </c>
      <c r="D149" s="105" t="s">
        <v>562</v>
      </c>
      <c r="E149" s="193" t="s">
        <v>134</v>
      </c>
      <c r="F149" s="95" t="s">
        <v>135</v>
      </c>
      <c r="G149" s="95" t="s">
        <v>136</v>
      </c>
      <c r="H149" s="89">
        <v>300</v>
      </c>
      <c r="I149" s="90">
        <v>150</v>
      </c>
      <c r="J149" s="90">
        <v>150</v>
      </c>
      <c r="K149" s="89" t="s">
        <v>30</v>
      </c>
      <c r="L149" s="89" t="s">
        <v>137</v>
      </c>
      <c r="M149" s="89" t="s">
        <v>137</v>
      </c>
      <c r="N149" s="89" t="s">
        <v>137</v>
      </c>
      <c r="O149" s="89" t="s">
        <v>137</v>
      </c>
      <c r="P149" s="89" t="s">
        <v>32</v>
      </c>
      <c r="Q149" s="100" t="s">
        <v>33</v>
      </c>
      <c r="R149" s="191"/>
    </row>
    <row r="150" s="87" customFormat="1" ht="51" hidden="1" customHeight="1" spans="1:18">
      <c r="A150" s="188">
        <v>48</v>
      </c>
      <c r="B150" s="189">
        <v>2014</v>
      </c>
      <c r="C150" s="189" t="s">
        <v>19</v>
      </c>
      <c r="D150" s="105" t="s">
        <v>562</v>
      </c>
      <c r="E150" s="190" t="s">
        <v>206</v>
      </c>
      <c r="F150" s="95" t="s">
        <v>207</v>
      </c>
      <c r="G150" s="95" t="s">
        <v>208</v>
      </c>
      <c r="H150" s="89">
        <v>200</v>
      </c>
      <c r="I150" s="90">
        <v>200</v>
      </c>
      <c r="J150" s="90">
        <v>0</v>
      </c>
      <c r="K150" s="89" t="s">
        <v>47</v>
      </c>
      <c r="L150" s="89" t="s">
        <v>209</v>
      </c>
      <c r="M150" s="89" t="s">
        <v>209</v>
      </c>
      <c r="N150" s="89" t="s">
        <v>209</v>
      </c>
      <c r="O150" s="89" t="s">
        <v>209</v>
      </c>
      <c r="P150" s="89"/>
      <c r="Q150" s="100" t="s">
        <v>33</v>
      </c>
      <c r="R150" s="191"/>
    </row>
    <row r="151" s="87" customFormat="1" ht="51" hidden="1" customHeight="1" spans="1:18">
      <c r="A151" s="188">
        <v>51</v>
      </c>
      <c r="B151" s="189">
        <v>2014</v>
      </c>
      <c r="C151" s="189" t="s">
        <v>19</v>
      </c>
      <c r="D151" s="105" t="s">
        <v>562</v>
      </c>
      <c r="E151" s="190" t="s">
        <v>218</v>
      </c>
      <c r="F151" s="95" t="s">
        <v>219</v>
      </c>
      <c r="G151" s="95" t="s">
        <v>220</v>
      </c>
      <c r="H151" s="89">
        <v>25</v>
      </c>
      <c r="I151" s="90">
        <v>25</v>
      </c>
      <c r="J151" s="90">
        <v>0</v>
      </c>
      <c r="K151" s="89" t="s">
        <v>47</v>
      </c>
      <c r="L151" s="89" t="s">
        <v>221</v>
      </c>
      <c r="M151" s="89" t="s">
        <v>221</v>
      </c>
      <c r="N151" s="89" t="s">
        <v>221</v>
      </c>
      <c r="O151" s="89" t="s">
        <v>221</v>
      </c>
      <c r="P151" s="89"/>
      <c r="Q151" s="100" t="s">
        <v>33</v>
      </c>
      <c r="R151" s="191"/>
    </row>
    <row r="152" s="87" customFormat="1" ht="51" hidden="1" customHeight="1" spans="1:18">
      <c r="A152" s="188">
        <v>52</v>
      </c>
      <c r="B152" s="189">
        <v>2014</v>
      </c>
      <c r="C152" s="189" t="s">
        <v>19</v>
      </c>
      <c r="D152" s="105" t="s">
        <v>562</v>
      </c>
      <c r="E152" s="193" t="s">
        <v>222</v>
      </c>
      <c r="F152" s="95" t="s">
        <v>135</v>
      </c>
      <c r="G152" s="95" t="s">
        <v>223</v>
      </c>
      <c r="H152" s="89">
        <v>69.47</v>
      </c>
      <c r="I152" s="90">
        <v>69.47</v>
      </c>
      <c r="J152" s="90">
        <v>0</v>
      </c>
      <c r="K152" s="89" t="s">
        <v>30</v>
      </c>
      <c r="L152" s="89" t="s">
        <v>137</v>
      </c>
      <c r="M152" s="89" t="s">
        <v>137</v>
      </c>
      <c r="N152" s="89" t="s">
        <v>137</v>
      </c>
      <c r="O152" s="89" t="s">
        <v>137</v>
      </c>
      <c r="P152" s="89" t="s">
        <v>32</v>
      </c>
      <c r="Q152" s="100" t="s">
        <v>33</v>
      </c>
      <c r="R152" s="191"/>
    </row>
    <row r="153" s="87" customFormat="1" ht="51" hidden="1" customHeight="1" spans="1:18">
      <c r="A153" s="188">
        <v>53</v>
      </c>
      <c r="B153" s="189">
        <v>2014</v>
      </c>
      <c r="C153" s="189" t="s">
        <v>19</v>
      </c>
      <c r="D153" s="105" t="s">
        <v>562</v>
      </c>
      <c r="E153" s="193" t="s">
        <v>224</v>
      </c>
      <c r="F153" s="95" t="s">
        <v>35</v>
      </c>
      <c r="G153" s="95" t="s">
        <v>225</v>
      </c>
      <c r="H153" s="89">
        <v>20.8</v>
      </c>
      <c r="I153" s="90">
        <v>20.8</v>
      </c>
      <c r="J153" s="90">
        <v>0</v>
      </c>
      <c r="K153" s="89" t="s">
        <v>30</v>
      </c>
      <c r="L153" s="89" t="s">
        <v>36</v>
      </c>
      <c r="M153" s="89" t="s">
        <v>226</v>
      </c>
      <c r="N153" s="89" t="s">
        <v>36</v>
      </c>
      <c r="O153" s="89" t="s">
        <v>36</v>
      </c>
      <c r="P153" s="89" t="s">
        <v>32</v>
      </c>
      <c r="Q153" s="100" t="s">
        <v>33</v>
      </c>
      <c r="R153" s="191"/>
    </row>
    <row r="154" s="87" customFormat="1" ht="51" hidden="1" customHeight="1" spans="1:18">
      <c r="A154" s="188">
        <v>80</v>
      </c>
      <c r="B154" s="189">
        <v>2015</v>
      </c>
      <c r="C154" s="189" t="s">
        <v>19</v>
      </c>
      <c r="D154" s="105" t="s">
        <v>562</v>
      </c>
      <c r="E154" s="190" t="s">
        <v>280</v>
      </c>
      <c r="F154" s="95" t="s">
        <v>28</v>
      </c>
      <c r="G154" s="95" t="s">
        <v>281</v>
      </c>
      <c r="H154" s="89">
        <v>30</v>
      </c>
      <c r="I154" s="90">
        <v>30</v>
      </c>
      <c r="J154" s="90">
        <v>0</v>
      </c>
      <c r="K154" s="89" t="s">
        <v>23</v>
      </c>
      <c r="L154" s="89" t="str">
        <f t="shared" ref="L154:L159" si="9">N154</f>
        <v>林芝市巴宜区央宗氆氇手工艺品制作加工专业合作社</v>
      </c>
      <c r="M154" s="89" t="s">
        <v>282</v>
      </c>
      <c r="N154" s="101" t="s">
        <v>282</v>
      </c>
      <c r="O154" s="101" t="s">
        <v>282</v>
      </c>
      <c r="P154" s="101" t="s">
        <v>32</v>
      </c>
      <c r="Q154" s="100" t="s">
        <v>38</v>
      </c>
      <c r="R154" s="98" t="s">
        <v>54</v>
      </c>
    </row>
    <row r="155" s="87" customFormat="1" ht="51" hidden="1" customHeight="1" spans="1:18">
      <c r="A155" s="188">
        <v>102</v>
      </c>
      <c r="B155" s="189">
        <v>2016</v>
      </c>
      <c r="C155" s="194" t="s">
        <v>300</v>
      </c>
      <c r="D155" s="105" t="s">
        <v>562</v>
      </c>
      <c r="E155" s="190" t="s">
        <v>330</v>
      </c>
      <c r="F155" s="95" t="s">
        <v>331</v>
      </c>
      <c r="G155" s="95" t="s">
        <v>332</v>
      </c>
      <c r="H155" s="89">
        <v>116.2</v>
      </c>
      <c r="I155" s="90">
        <v>116.2</v>
      </c>
      <c r="J155" s="90">
        <v>0</v>
      </c>
      <c r="K155" s="89" t="s">
        <v>47</v>
      </c>
      <c r="L155" s="89" t="s">
        <v>333</v>
      </c>
      <c r="M155" s="89" t="s">
        <v>333</v>
      </c>
      <c r="N155" s="89" t="s">
        <v>333</v>
      </c>
      <c r="O155" s="89" t="s">
        <v>333</v>
      </c>
      <c r="P155" s="89"/>
      <c r="Q155" s="100" t="s">
        <v>33</v>
      </c>
      <c r="R155" s="191"/>
    </row>
    <row r="156" s="87" customFormat="1" ht="51" hidden="1" customHeight="1" spans="1:18">
      <c r="A156" s="188">
        <v>115</v>
      </c>
      <c r="B156" s="189">
        <v>2016</v>
      </c>
      <c r="C156" s="194" t="s">
        <v>300</v>
      </c>
      <c r="D156" s="105" t="s">
        <v>562</v>
      </c>
      <c r="E156" s="193" t="s">
        <v>378</v>
      </c>
      <c r="F156" s="95" t="s">
        <v>35</v>
      </c>
      <c r="G156" s="95" t="s">
        <v>379</v>
      </c>
      <c r="H156" s="89">
        <v>23.12</v>
      </c>
      <c r="I156" s="90">
        <v>23.12</v>
      </c>
      <c r="J156" s="90">
        <v>0</v>
      </c>
      <c r="K156" s="89" t="s">
        <v>23</v>
      </c>
      <c r="L156" s="89" t="str">
        <f t="shared" si="9"/>
        <v>林芝市巴宜区林芝镇朗欧村股份经济合作联合社</v>
      </c>
      <c r="M156" s="89" t="s">
        <v>36</v>
      </c>
      <c r="N156" s="89" t="s">
        <v>36</v>
      </c>
      <c r="O156" s="89" t="s">
        <v>36</v>
      </c>
      <c r="P156" s="89" t="s">
        <v>32</v>
      </c>
      <c r="Q156" s="100" t="s">
        <v>102</v>
      </c>
      <c r="R156" s="191"/>
    </row>
    <row r="157" s="87" customFormat="1" ht="51" hidden="1" customHeight="1" spans="1:18">
      <c r="A157" s="188">
        <v>147</v>
      </c>
      <c r="B157" s="189">
        <v>2017</v>
      </c>
      <c r="C157" s="194" t="s">
        <v>300</v>
      </c>
      <c r="D157" s="105" t="s">
        <v>562</v>
      </c>
      <c r="E157" s="190" t="s">
        <v>464</v>
      </c>
      <c r="F157" s="95" t="s">
        <v>465</v>
      </c>
      <c r="G157" s="95" t="s">
        <v>466</v>
      </c>
      <c r="H157" s="89">
        <v>1300</v>
      </c>
      <c r="I157" s="90">
        <v>1300</v>
      </c>
      <c r="J157" s="90">
        <v>0</v>
      </c>
      <c r="K157" s="89" t="s">
        <v>23</v>
      </c>
      <c r="L157" s="89" t="str">
        <f t="shared" si="9"/>
        <v>林芝市巴宜区林芝镇真巴村嘎拉组股份经济合作社</v>
      </c>
      <c r="M157" s="89" t="s">
        <v>467</v>
      </c>
      <c r="N157" s="89" t="s">
        <v>467</v>
      </c>
      <c r="O157" s="89" t="s">
        <v>467</v>
      </c>
      <c r="P157" s="89" t="s">
        <v>32</v>
      </c>
      <c r="Q157" s="100" t="s">
        <v>38</v>
      </c>
      <c r="R157" s="191"/>
    </row>
    <row r="158" s="87" customFormat="1" ht="51" hidden="1" customHeight="1" spans="1:18">
      <c r="A158" s="188">
        <v>149</v>
      </c>
      <c r="B158" s="189">
        <v>2017</v>
      </c>
      <c r="C158" s="194" t="s">
        <v>300</v>
      </c>
      <c r="D158" s="105" t="s">
        <v>562</v>
      </c>
      <c r="E158" s="193" t="s">
        <v>471</v>
      </c>
      <c r="F158" s="95" t="s">
        <v>219</v>
      </c>
      <c r="G158" s="95" t="s">
        <v>472</v>
      </c>
      <c r="H158" s="89">
        <v>39.79</v>
      </c>
      <c r="I158" s="90">
        <v>39.79</v>
      </c>
      <c r="J158" s="90">
        <v>0</v>
      </c>
      <c r="K158" s="89" t="s">
        <v>23</v>
      </c>
      <c r="L158" s="89" t="str">
        <f t="shared" si="9"/>
        <v>林芝市巴宜区林芝镇帮纳村股份经济合作联合社</v>
      </c>
      <c r="M158" s="89" t="s">
        <v>473</v>
      </c>
      <c r="N158" s="89" t="s">
        <v>473</v>
      </c>
      <c r="O158" s="89" t="s">
        <v>473</v>
      </c>
      <c r="P158" s="89" t="s">
        <v>32</v>
      </c>
      <c r="Q158" s="97" t="s">
        <v>127</v>
      </c>
      <c r="R158" s="191"/>
    </row>
    <row r="159" s="87" customFormat="1" ht="51" hidden="1" customHeight="1" spans="1:18">
      <c r="A159" s="188">
        <v>150</v>
      </c>
      <c r="B159" s="189">
        <v>2017</v>
      </c>
      <c r="C159" s="194" t="s">
        <v>300</v>
      </c>
      <c r="D159" s="105" t="s">
        <v>562</v>
      </c>
      <c r="E159" s="193" t="s">
        <v>474</v>
      </c>
      <c r="F159" s="95" t="s">
        <v>35</v>
      </c>
      <c r="G159" s="95" t="s">
        <v>475</v>
      </c>
      <c r="H159" s="89">
        <v>20.98</v>
      </c>
      <c r="I159" s="90">
        <v>20.98</v>
      </c>
      <c r="J159" s="90">
        <v>0</v>
      </c>
      <c r="K159" s="89" t="s">
        <v>23</v>
      </c>
      <c r="L159" s="89" t="str">
        <f t="shared" si="9"/>
        <v>林芝市巴宜区林芝镇朗欧村股份经济合作联合社</v>
      </c>
      <c r="M159" s="89" t="s">
        <v>36</v>
      </c>
      <c r="N159" s="89" t="s">
        <v>36</v>
      </c>
      <c r="O159" s="89" t="s">
        <v>36</v>
      </c>
      <c r="P159" s="89" t="s">
        <v>32</v>
      </c>
      <c r="Q159" s="100" t="s">
        <v>102</v>
      </c>
      <c r="R159" s="191"/>
    </row>
    <row r="160" s="87" customFormat="1" ht="51" hidden="1" customHeight="1" spans="1:18">
      <c r="A160" s="188">
        <v>156</v>
      </c>
      <c r="B160" s="189">
        <v>2017</v>
      </c>
      <c r="C160" s="194" t="s">
        <v>300</v>
      </c>
      <c r="D160" s="105" t="s">
        <v>562</v>
      </c>
      <c r="E160" s="190" t="s">
        <v>494</v>
      </c>
      <c r="F160" s="95" t="s">
        <v>135</v>
      </c>
      <c r="G160" s="95" t="s">
        <v>495</v>
      </c>
      <c r="H160" s="89">
        <v>5.23</v>
      </c>
      <c r="I160" s="90">
        <v>5.23</v>
      </c>
      <c r="J160" s="90">
        <v>0</v>
      </c>
      <c r="K160" s="89" t="s">
        <v>47</v>
      </c>
      <c r="L160" s="89" t="s">
        <v>496</v>
      </c>
      <c r="M160" s="89" t="s">
        <v>496</v>
      </c>
      <c r="N160" s="89" t="s">
        <v>496</v>
      </c>
      <c r="O160" s="89" t="s">
        <v>496</v>
      </c>
      <c r="P160" s="89"/>
      <c r="Q160" s="100" t="s">
        <v>33</v>
      </c>
      <c r="R160" s="191"/>
    </row>
    <row r="161" s="87" customFormat="1" ht="51" hidden="1" customHeight="1" spans="1:18">
      <c r="A161" s="188">
        <v>164</v>
      </c>
      <c r="B161" s="189">
        <v>2017</v>
      </c>
      <c r="C161" s="194" t="s">
        <v>300</v>
      </c>
      <c r="D161" s="105" t="s">
        <v>562</v>
      </c>
      <c r="E161" s="190" t="s">
        <v>517</v>
      </c>
      <c r="F161" s="95" t="s">
        <v>518</v>
      </c>
      <c r="G161" s="95" t="s">
        <v>519</v>
      </c>
      <c r="H161" s="89">
        <v>50</v>
      </c>
      <c r="I161" s="90">
        <v>50</v>
      </c>
      <c r="J161" s="90">
        <v>0</v>
      </c>
      <c r="K161" s="89" t="s">
        <v>47</v>
      </c>
      <c r="L161" s="89" t="s">
        <v>520</v>
      </c>
      <c r="M161" s="89" t="s">
        <v>520</v>
      </c>
      <c r="N161" s="89" t="s">
        <v>520</v>
      </c>
      <c r="O161" s="89" t="s">
        <v>520</v>
      </c>
      <c r="P161" s="89"/>
      <c r="Q161" s="100" t="s">
        <v>33</v>
      </c>
      <c r="R161" s="191"/>
    </row>
    <row r="162" s="87" customFormat="1" ht="51" hidden="1" customHeight="1" spans="1:18">
      <c r="A162" s="188">
        <v>167</v>
      </c>
      <c r="B162" s="189">
        <v>2017</v>
      </c>
      <c r="C162" s="194" t="s">
        <v>300</v>
      </c>
      <c r="D162" s="105" t="s">
        <v>562</v>
      </c>
      <c r="E162" s="190" t="s">
        <v>526</v>
      </c>
      <c r="F162" s="95" t="s">
        <v>104</v>
      </c>
      <c r="G162" s="95" t="s">
        <v>527</v>
      </c>
      <c r="H162" s="89">
        <v>30</v>
      </c>
      <c r="I162" s="90">
        <v>30</v>
      </c>
      <c r="J162" s="90">
        <v>0</v>
      </c>
      <c r="K162" s="89" t="s">
        <v>23</v>
      </c>
      <c r="L162" s="89" t="s">
        <v>528</v>
      </c>
      <c r="M162" s="89" t="s">
        <v>529</v>
      </c>
      <c r="N162" s="89" t="s">
        <v>528</v>
      </c>
      <c r="O162" s="89" t="s">
        <v>528</v>
      </c>
      <c r="P162" s="101" t="s">
        <v>32</v>
      </c>
      <c r="Q162" s="100" t="s">
        <v>38</v>
      </c>
      <c r="R162" s="98" t="s">
        <v>860</v>
      </c>
    </row>
    <row r="163" s="87" customFormat="1" ht="51" hidden="1" customHeight="1" spans="1:18">
      <c r="A163" s="188">
        <v>185</v>
      </c>
      <c r="B163" s="189">
        <v>2018</v>
      </c>
      <c r="C163" s="194" t="s">
        <v>300</v>
      </c>
      <c r="D163" s="105" t="s">
        <v>562</v>
      </c>
      <c r="E163" s="190" t="s">
        <v>561</v>
      </c>
      <c r="F163" s="95" t="s">
        <v>40</v>
      </c>
      <c r="G163" s="95" t="s">
        <v>563</v>
      </c>
      <c r="H163" s="89">
        <v>779.98</v>
      </c>
      <c r="I163" s="90">
        <v>530</v>
      </c>
      <c r="J163" s="90">
        <v>249.98</v>
      </c>
      <c r="K163" s="89" t="s">
        <v>23</v>
      </c>
      <c r="L163" s="101" t="str">
        <f t="shared" ref="L163:L165" si="10">N163</f>
        <v>林芝市巴宜区林芝镇人民政府</v>
      </c>
      <c r="M163" s="89" t="s">
        <v>564</v>
      </c>
      <c r="N163" s="101" t="s">
        <v>564</v>
      </c>
      <c r="O163" s="101" t="s">
        <v>564</v>
      </c>
      <c r="P163" s="101" t="s">
        <v>32</v>
      </c>
      <c r="Q163" s="100" t="s">
        <v>102</v>
      </c>
      <c r="R163" s="98" t="s">
        <v>1004</v>
      </c>
    </row>
    <row r="164" s="87" customFormat="1" ht="51" hidden="1" customHeight="1" spans="1:18">
      <c r="A164" s="188">
        <v>196</v>
      </c>
      <c r="B164" s="189">
        <v>2018</v>
      </c>
      <c r="C164" s="194" t="s">
        <v>300</v>
      </c>
      <c r="D164" s="105" t="s">
        <v>562</v>
      </c>
      <c r="E164" s="190" t="s">
        <v>604</v>
      </c>
      <c r="F164" s="95" t="s">
        <v>104</v>
      </c>
      <c r="G164" s="95" t="s">
        <v>605</v>
      </c>
      <c r="H164" s="89">
        <v>200</v>
      </c>
      <c r="I164" s="90">
        <v>90</v>
      </c>
      <c r="J164" s="90">
        <v>110</v>
      </c>
      <c r="K164" s="89" t="s">
        <v>23</v>
      </c>
      <c r="L164" s="101" t="str">
        <f t="shared" si="10"/>
        <v>林芝市巴宜区林芝镇立定村经济联合社</v>
      </c>
      <c r="M164" s="89" t="s">
        <v>529</v>
      </c>
      <c r="N164" s="101" t="s">
        <v>528</v>
      </c>
      <c r="O164" s="101" t="s">
        <v>528</v>
      </c>
      <c r="P164" s="101" t="s">
        <v>32</v>
      </c>
      <c r="Q164" s="100" t="s">
        <v>38</v>
      </c>
      <c r="R164" s="98"/>
    </row>
    <row r="165" s="87" customFormat="1" ht="51" hidden="1" customHeight="1" spans="1:18">
      <c r="A165" s="188">
        <v>213</v>
      </c>
      <c r="B165" s="189">
        <v>2018</v>
      </c>
      <c r="C165" s="194" t="s">
        <v>300</v>
      </c>
      <c r="D165" s="105" t="s">
        <v>562</v>
      </c>
      <c r="E165" s="190" t="s">
        <v>654</v>
      </c>
      <c r="F165" s="95" t="s">
        <v>219</v>
      </c>
      <c r="G165" s="95" t="s">
        <v>655</v>
      </c>
      <c r="H165" s="89">
        <v>400</v>
      </c>
      <c r="I165" s="90">
        <v>200</v>
      </c>
      <c r="J165" s="90">
        <v>200</v>
      </c>
      <c r="K165" s="89" t="s">
        <v>23</v>
      </c>
      <c r="L165" s="101" t="str">
        <f t="shared" si="10"/>
        <v>林芝市巴宜区林芝镇帮纳村股份经济合作联合社</v>
      </c>
      <c r="M165" s="89" t="s">
        <v>656</v>
      </c>
      <c r="N165" s="101" t="s">
        <v>473</v>
      </c>
      <c r="O165" s="101" t="s">
        <v>473</v>
      </c>
      <c r="P165" s="101" t="s">
        <v>32</v>
      </c>
      <c r="Q165" s="100" t="s">
        <v>38</v>
      </c>
      <c r="R165" s="98" t="s">
        <v>860</v>
      </c>
    </row>
    <row r="166" s="87" customFormat="1" ht="51" hidden="1" customHeight="1" spans="1:18">
      <c r="A166" s="188">
        <v>214</v>
      </c>
      <c r="B166" s="189">
        <v>2018</v>
      </c>
      <c r="C166" s="194" t="s">
        <v>300</v>
      </c>
      <c r="D166" s="105" t="s">
        <v>562</v>
      </c>
      <c r="E166" s="193" t="s">
        <v>657</v>
      </c>
      <c r="F166" s="95" t="s">
        <v>28</v>
      </c>
      <c r="G166" s="95" t="s">
        <v>658</v>
      </c>
      <c r="H166" s="89">
        <v>30</v>
      </c>
      <c r="I166" s="90">
        <v>30</v>
      </c>
      <c r="J166" s="90">
        <v>0</v>
      </c>
      <c r="K166" s="89" t="s">
        <v>47</v>
      </c>
      <c r="L166" s="89" t="s">
        <v>660</v>
      </c>
      <c r="M166" s="89" t="s">
        <v>660</v>
      </c>
      <c r="N166" s="89" t="s">
        <v>659</v>
      </c>
      <c r="O166" s="89" t="s">
        <v>659</v>
      </c>
      <c r="P166" s="89"/>
      <c r="Q166" s="97"/>
      <c r="R166" s="191"/>
    </row>
    <row r="167" s="87" customFormat="1" ht="51" hidden="1" customHeight="1" spans="1:18">
      <c r="A167" s="188">
        <v>215</v>
      </c>
      <c r="B167" s="189">
        <v>2018</v>
      </c>
      <c r="C167" s="194" t="s">
        <v>300</v>
      </c>
      <c r="D167" s="105" t="s">
        <v>562</v>
      </c>
      <c r="E167" s="193" t="s">
        <v>661</v>
      </c>
      <c r="F167" s="95" t="s">
        <v>662</v>
      </c>
      <c r="G167" s="95" t="s">
        <v>663</v>
      </c>
      <c r="H167" s="89">
        <v>30</v>
      </c>
      <c r="I167" s="90">
        <v>30</v>
      </c>
      <c r="J167" s="90">
        <v>0</v>
      </c>
      <c r="K167" s="89" t="s">
        <v>23</v>
      </c>
      <c r="L167" s="101" t="str">
        <f t="shared" ref="L167:L170" si="11">N167</f>
        <v>林芝市巴宜区林芝镇真巴村真巴组股份经济合作社</v>
      </c>
      <c r="M167" s="89" t="s">
        <v>665</v>
      </c>
      <c r="N167" s="89" t="s">
        <v>664</v>
      </c>
      <c r="O167" s="89" t="s">
        <v>664</v>
      </c>
      <c r="P167" s="89" t="s">
        <v>32</v>
      </c>
      <c r="Q167" s="100" t="s">
        <v>102</v>
      </c>
      <c r="R167" s="191"/>
    </row>
    <row r="168" s="87" customFormat="1" ht="51" hidden="1" customHeight="1" spans="1:18">
      <c r="A168" s="188">
        <v>247</v>
      </c>
      <c r="B168" s="189">
        <v>2020</v>
      </c>
      <c r="C168" s="194" t="s">
        <v>300</v>
      </c>
      <c r="D168" s="105" t="s">
        <v>562</v>
      </c>
      <c r="E168" s="193" t="s">
        <v>756</v>
      </c>
      <c r="F168" s="95" t="s">
        <v>757</v>
      </c>
      <c r="G168" s="95" t="s">
        <v>758</v>
      </c>
      <c r="H168" s="89">
        <v>1099.36</v>
      </c>
      <c r="I168" s="90">
        <v>1099.36</v>
      </c>
      <c r="J168" s="90">
        <v>0</v>
      </c>
      <c r="K168" s="89" t="s">
        <v>30</v>
      </c>
      <c r="L168" s="89" t="s">
        <v>759</v>
      </c>
      <c r="M168" s="89" t="s">
        <v>760</v>
      </c>
      <c r="N168" s="89" t="s">
        <v>759</v>
      </c>
      <c r="O168" s="89" t="s">
        <v>759</v>
      </c>
      <c r="P168" s="89" t="s">
        <v>761</v>
      </c>
      <c r="Q168" s="100"/>
      <c r="R168" s="191"/>
    </row>
    <row r="169" s="87" customFormat="1" ht="51" hidden="1" customHeight="1" spans="1:18">
      <c r="A169" s="188">
        <v>295</v>
      </c>
      <c r="B169" s="189">
        <v>2021</v>
      </c>
      <c r="C169" s="194" t="s">
        <v>823</v>
      </c>
      <c r="D169" s="105" t="s">
        <v>562</v>
      </c>
      <c r="E169" s="190" t="s">
        <v>833</v>
      </c>
      <c r="F169" s="95" t="s">
        <v>219</v>
      </c>
      <c r="G169" s="95" t="s">
        <v>834</v>
      </c>
      <c r="H169" s="89">
        <v>348.19</v>
      </c>
      <c r="I169" s="90">
        <v>348.19</v>
      </c>
      <c r="J169" s="90">
        <v>0</v>
      </c>
      <c r="K169" s="89" t="s">
        <v>23</v>
      </c>
      <c r="L169" s="101" t="str">
        <f t="shared" si="11"/>
        <v>林芝市巴宜区林芝镇帮纳村股份经济合作联合社</v>
      </c>
      <c r="M169" s="89" t="s">
        <v>835</v>
      </c>
      <c r="N169" s="101" t="s">
        <v>473</v>
      </c>
      <c r="O169" s="101" t="s">
        <v>835</v>
      </c>
      <c r="P169" s="101" t="s">
        <v>32</v>
      </c>
      <c r="Q169" s="100" t="s">
        <v>102</v>
      </c>
      <c r="R169" s="98" t="s">
        <v>860</v>
      </c>
    </row>
    <row r="170" s="87" customFormat="1" ht="51" hidden="1" customHeight="1" spans="1:18">
      <c r="A170" s="188">
        <v>298</v>
      </c>
      <c r="B170" s="189">
        <v>2021</v>
      </c>
      <c r="C170" s="194" t="s">
        <v>823</v>
      </c>
      <c r="D170" s="105" t="s">
        <v>562</v>
      </c>
      <c r="E170" s="193" t="s">
        <v>841</v>
      </c>
      <c r="F170" s="95" t="s">
        <v>662</v>
      </c>
      <c r="G170" s="95" t="s">
        <v>842</v>
      </c>
      <c r="H170" s="89">
        <v>197.43</v>
      </c>
      <c r="I170" s="90">
        <v>197.43</v>
      </c>
      <c r="J170" s="90">
        <v>0</v>
      </c>
      <c r="K170" s="89" t="s">
        <v>23</v>
      </c>
      <c r="L170" s="101" t="str">
        <f t="shared" si="11"/>
        <v>林芝市巴宜区林芝镇真巴村真巴组股份经济合作社</v>
      </c>
      <c r="M170" s="89" t="s">
        <v>665</v>
      </c>
      <c r="N170" s="89" t="s">
        <v>664</v>
      </c>
      <c r="O170" s="89" t="s">
        <v>664</v>
      </c>
      <c r="P170" s="89" t="s">
        <v>32</v>
      </c>
      <c r="Q170" s="97" t="s">
        <v>38</v>
      </c>
      <c r="R170" s="191"/>
    </row>
    <row r="171" s="87" customFormat="1" ht="51" hidden="1" customHeight="1" spans="1:18">
      <c r="A171" s="188">
        <v>299</v>
      </c>
      <c r="B171" s="189">
        <v>2021</v>
      </c>
      <c r="C171" s="194" t="s">
        <v>823</v>
      </c>
      <c r="D171" s="105" t="s">
        <v>562</v>
      </c>
      <c r="E171" s="193" t="s">
        <v>844</v>
      </c>
      <c r="F171" s="95" t="s">
        <v>845</v>
      </c>
      <c r="G171" s="95" t="s">
        <v>846</v>
      </c>
      <c r="H171" s="89">
        <v>49.91</v>
      </c>
      <c r="I171" s="90">
        <v>49.91</v>
      </c>
      <c r="J171" s="90">
        <v>0</v>
      </c>
      <c r="K171" s="89" t="s">
        <v>47</v>
      </c>
      <c r="L171" s="89" t="s">
        <v>847</v>
      </c>
      <c r="M171" s="89" t="s">
        <v>847</v>
      </c>
      <c r="N171" s="89" t="s">
        <v>847</v>
      </c>
      <c r="O171" s="89" t="s">
        <v>847</v>
      </c>
      <c r="P171" s="89"/>
      <c r="Q171" s="100" t="s">
        <v>33</v>
      </c>
      <c r="R171" s="191"/>
    </row>
    <row r="172" s="87" customFormat="1" ht="51" hidden="1" customHeight="1" spans="1:18">
      <c r="A172" s="188">
        <v>303</v>
      </c>
      <c r="B172" s="189">
        <v>2021</v>
      </c>
      <c r="C172" s="194" t="s">
        <v>823</v>
      </c>
      <c r="D172" s="105" t="s">
        <v>562</v>
      </c>
      <c r="E172" s="193" t="s">
        <v>857</v>
      </c>
      <c r="F172" s="95" t="s">
        <v>845</v>
      </c>
      <c r="G172" s="95" t="s">
        <v>858</v>
      </c>
      <c r="H172" s="89">
        <v>999.84</v>
      </c>
      <c r="I172" s="90">
        <v>999.84</v>
      </c>
      <c r="J172" s="90">
        <v>0</v>
      </c>
      <c r="K172" s="89" t="s">
        <v>23</v>
      </c>
      <c r="L172" s="101" t="str">
        <f>N172</f>
        <v>林芝市巴宜区林芝镇达则村股份经济合作联合社</v>
      </c>
      <c r="M172" s="89" t="s">
        <v>656</v>
      </c>
      <c r="N172" s="101" t="s">
        <v>859</v>
      </c>
      <c r="O172" s="101" t="s">
        <v>859</v>
      </c>
      <c r="P172" s="101" t="s">
        <v>32</v>
      </c>
      <c r="Q172" s="100" t="s">
        <v>38</v>
      </c>
      <c r="R172" s="98" t="s">
        <v>860</v>
      </c>
    </row>
    <row r="173" s="87" customFormat="1" ht="51" hidden="1" customHeight="1" spans="1:18">
      <c r="A173" s="188">
        <v>330</v>
      </c>
      <c r="B173" s="189">
        <v>2022</v>
      </c>
      <c r="C173" s="194" t="s">
        <v>823</v>
      </c>
      <c r="D173" s="105" t="s">
        <v>562</v>
      </c>
      <c r="E173" s="190" t="s">
        <v>915</v>
      </c>
      <c r="F173" s="95" t="s">
        <v>916</v>
      </c>
      <c r="G173" s="95" t="s">
        <v>917</v>
      </c>
      <c r="H173" s="89">
        <v>74.5296</v>
      </c>
      <c r="I173" s="90">
        <v>74.5296</v>
      </c>
      <c r="J173" s="90">
        <v>0</v>
      </c>
      <c r="K173" s="89" t="s">
        <v>47</v>
      </c>
      <c r="L173" s="89" t="s">
        <v>918</v>
      </c>
      <c r="M173" s="89" t="s">
        <v>918</v>
      </c>
      <c r="N173" s="89" t="s">
        <v>918</v>
      </c>
      <c r="O173" s="89" t="s">
        <v>918</v>
      </c>
      <c r="P173" s="89"/>
      <c r="Q173" s="100" t="s">
        <v>33</v>
      </c>
      <c r="R173" s="191"/>
    </row>
    <row r="174" s="87" customFormat="1" ht="51" hidden="1" customHeight="1" spans="1:18">
      <c r="A174" s="188">
        <v>333</v>
      </c>
      <c r="B174" s="189">
        <v>2022</v>
      </c>
      <c r="C174" s="194" t="s">
        <v>823</v>
      </c>
      <c r="D174" s="105" t="s">
        <v>562</v>
      </c>
      <c r="E174" s="190" t="s">
        <v>925</v>
      </c>
      <c r="F174" s="95" t="s">
        <v>28</v>
      </c>
      <c r="G174" s="95" t="s">
        <v>926</v>
      </c>
      <c r="H174" s="89">
        <v>50</v>
      </c>
      <c r="I174" s="90">
        <v>50</v>
      </c>
      <c r="J174" s="90">
        <v>0</v>
      </c>
      <c r="K174" s="89" t="s">
        <v>47</v>
      </c>
      <c r="L174" s="89" t="s">
        <v>927</v>
      </c>
      <c r="M174" s="89" t="s">
        <v>927</v>
      </c>
      <c r="N174" s="89" t="s">
        <v>927</v>
      </c>
      <c r="O174" s="89" t="s">
        <v>927</v>
      </c>
      <c r="P174" s="89"/>
      <c r="Q174" s="100" t="s">
        <v>33</v>
      </c>
      <c r="R174" s="191"/>
    </row>
    <row r="175" s="87" customFormat="1" ht="51" hidden="1" customHeight="1" spans="1:18">
      <c r="A175" s="188">
        <v>338</v>
      </c>
      <c r="B175" s="189">
        <v>2022</v>
      </c>
      <c r="C175" s="194" t="s">
        <v>823</v>
      </c>
      <c r="D175" s="105" t="s">
        <v>562</v>
      </c>
      <c r="E175" s="190" t="s">
        <v>934</v>
      </c>
      <c r="F175" s="95" t="s">
        <v>40</v>
      </c>
      <c r="G175" s="95" t="s">
        <v>935</v>
      </c>
      <c r="H175" s="89">
        <v>999.93</v>
      </c>
      <c r="I175" s="90">
        <v>999.93</v>
      </c>
      <c r="J175" s="90">
        <v>0</v>
      </c>
      <c r="K175" s="89" t="s">
        <v>23</v>
      </c>
      <c r="L175" s="101" t="str">
        <f>N175</f>
        <v>林芝市巴宜区林芝镇尼池村尼池组股份经济合作社</v>
      </c>
      <c r="M175" s="89" t="s">
        <v>936</v>
      </c>
      <c r="N175" s="89" t="s">
        <v>42</v>
      </c>
      <c r="O175" s="89" t="s">
        <v>42</v>
      </c>
      <c r="P175" s="89" t="s">
        <v>32</v>
      </c>
      <c r="Q175" s="100" t="s">
        <v>102</v>
      </c>
      <c r="R175" s="191"/>
    </row>
    <row r="176" s="87" customFormat="1" ht="51" hidden="1" customHeight="1" spans="1:18">
      <c r="A176" s="188">
        <v>340</v>
      </c>
      <c r="B176" s="189">
        <v>2022</v>
      </c>
      <c r="C176" s="194" t="s">
        <v>823</v>
      </c>
      <c r="D176" s="105" t="s">
        <v>562</v>
      </c>
      <c r="E176" s="193" t="s">
        <v>937</v>
      </c>
      <c r="F176" s="95" t="s">
        <v>662</v>
      </c>
      <c r="G176" s="95" t="s">
        <v>938</v>
      </c>
      <c r="H176" s="89">
        <v>107.02</v>
      </c>
      <c r="I176" s="90">
        <v>107.02</v>
      </c>
      <c r="J176" s="90">
        <v>0</v>
      </c>
      <c r="K176" s="89" t="s">
        <v>30</v>
      </c>
      <c r="L176" s="89" t="s">
        <v>664</v>
      </c>
      <c r="M176" s="89" t="s">
        <v>664</v>
      </c>
      <c r="N176" s="89" t="s">
        <v>664</v>
      </c>
      <c r="O176" s="89" t="s">
        <v>664</v>
      </c>
      <c r="P176" s="89" t="s">
        <v>32</v>
      </c>
      <c r="Q176" s="100" t="s">
        <v>33</v>
      </c>
      <c r="R176" s="191"/>
    </row>
    <row r="177" s="87" customFormat="1" ht="51" hidden="1" customHeight="1" spans="1:18">
      <c r="A177" s="188">
        <v>351</v>
      </c>
      <c r="B177" s="189">
        <v>2023</v>
      </c>
      <c r="C177" s="194" t="s">
        <v>823</v>
      </c>
      <c r="D177" s="105" t="s">
        <v>562</v>
      </c>
      <c r="E177" s="190" t="s">
        <v>950</v>
      </c>
      <c r="F177" s="95" t="s">
        <v>35</v>
      </c>
      <c r="G177" s="95" t="s">
        <v>951</v>
      </c>
      <c r="H177" s="89">
        <v>419.86</v>
      </c>
      <c r="I177" s="90">
        <v>419.86</v>
      </c>
      <c r="J177" s="90">
        <v>0</v>
      </c>
      <c r="K177" s="89" t="s">
        <v>47</v>
      </c>
      <c r="L177" s="89" t="s">
        <v>952</v>
      </c>
      <c r="M177" s="89" t="s">
        <v>952</v>
      </c>
      <c r="N177" s="89" t="s">
        <v>952</v>
      </c>
      <c r="O177" s="89" t="s">
        <v>952</v>
      </c>
      <c r="P177" s="89"/>
      <c r="Q177" s="100" t="s">
        <v>33</v>
      </c>
      <c r="R177" s="191"/>
    </row>
    <row r="178" s="87" customFormat="1" ht="51" hidden="1" customHeight="1" spans="1:18">
      <c r="A178" s="188">
        <v>352</v>
      </c>
      <c r="B178" s="189">
        <v>2023</v>
      </c>
      <c r="C178" s="194" t="s">
        <v>823</v>
      </c>
      <c r="D178" s="105" t="s">
        <v>562</v>
      </c>
      <c r="E178" s="193" t="s">
        <v>953</v>
      </c>
      <c r="F178" s="95" t="s">
        <v>28</v>
      </c>
      <c r="G178" s="95" t="s">
        <v>954</v>
      </c>
      <c r="H178" s="89">
        <v>108.245151</v>
      </c>
      <c r="I178" s="90">
        <v>108.245151</v>
      </c>
      <c r="J178" s="90">
        <v>0</v>
      </c>
      <c r="K178" s="89" t="s">
        <v>23</v>
      </c>
      <c r="L178" s="101" t="str">
        <f>N178</f>
        <v>林芝市巴宜区林芝镇卡斯木村股份经济合作联合社</v>
      </c>
      <c r="M178" s="89" t="s">
        <v>31</v>
      </c>
      <c r="N178" s="89" t="s">
        <v>31</v>
      </c>
      <c r="O178" s="89" t="s">
        <v>31</v>
      </c>
      <c r="P178" s="89" t="s">
        <v>32</v>
      </c>
      <c r="Q178" s="100" t="s">
        <v>102</v>
      </c>
      <c r="R178" s="191"/>
    </row>
    <row r="179" s="87" customFormat="1" ht="51" hidden="1" customHeight="1" spans="1:18">
      <c r="A179" s="188">
        <v>397</v>
      </c>
      <c r="B179" s="189">
        <v>2016</v>
      </c>
      <c r="C179" s="189" t="s">
        <v>993</v>
      </c>
      <c r="D179" s="105" t="s">
        <v>562</v>
      </c>
      <c r="E179" s="190" t="s">
        <v>1001</v>
      </c>
      <c r="F179" s="95" t="s">
        <v>562</v>
      </c>
      <c r="G179" s="95" t="s">
        <v>1002</v>
      </c>
      <c r="H179" s="89">
        <v>185.26</v>
      </c>
      <c r="I179" s="90">
        <v>185.26</v>
      </c>
      <c r="J179" s="90">
        <v>0</v>
      </c>
      <c r="K179" s="89" t="s">
        <v>23</v>
      </c>
      <c r="L179" s="101" t="s">
        <v>759</v>
      </c>
      <c r="M179" s="89" t="s">
        <v>564</v>
      </c>
      <c r="N179" s="101" t="s">
        <v>1003</v>
      </c>
      <c r="O179" s="101" t="s">
        <v>1003</v>
      </c>
      <c r="P179" s="101" t="s">
        <v>32</v>
      </c>
      <c r="Q179" s="100" t="s">
        <v>102</v>
      </c>
      <c r="R179" s="98" t="s">
        <v>1004</v>
      </c>
    </row>
    <row r="180" s="87" customFormat="1" ht="51" hidden="1" customHeight="1" spans="1:18">
      <c r="A180" s="188">
        <v>412</v>
      </c>
      <c r="B180" s="189">
        <v>2016</v>
      </c>
      <c r="C180" s="194" t="s">
        <v>300</v>
      </c>
      <c r="D180" s="105" t="s">
        <v>562</v>
      </c>
      <c r="E180" s="193" t="s">
        <v>1032</v>
      </c>
      <c r="F180" s="95" t="s">
        <v>1033</v>
      </c>
      <c r="G180" s="95" t="s">
        <v>1034</v>
      </c>
      <c r="H180" s="89">
        <v>238</v>
      </c>
      <c r="I180" s="90">
        <v>238</v>
      </c>
      <c r="J180" s="90">
        <v>0</v>
      </c>
      <c r="K180" s="89" t="s">
        <v>30</v>
      </c>
      <c r="L180" s="89" t="s">
        <v>1035</v>
      </c>
      <c r="M180" s="89" t="s">
        <v>1035</v>
      </c>
      <c r="N180" s="89" t="s">
        <v>1035</v>
      </c>
      <c r="O180" s="89" t="s">
        <v>1035</v>
      </c>
      <c r="P180" s="89" t="s">
        <v>1036</v>
      </c>
      <c r="Q180" s="100" t="s">
        <v>33</v>
      </c>
      <c r="R180" s="191"/>
    </row>
    <row r="181" s="87" customFormat="1" ht="51" hidden="1" customHeight="1" spans="1:18">
      <c r="A181" s="188">
        <v>462</v>
      </c>
      <c r="B181" s="189">
        <v>2021</v>
      </c>
      <c r="C181" s="194" t="s">
        <v>232</v>
      </c>
      <c r="D181" s="105" t="s">
        <v>562</v>
      </c>
      <c r="E181" s="193" t="s">
        <v>1057</v>
      </c>
      <c r="F181" s="95" t="s">
        <v>40</v>
      </c>
      <c r="G181" s="95" t="s">
        <v>1058</v>
      </c>
      <c r="H181" s="89">
        <v>400</v>
      </c>
      <c r="I181" s="90">
        <v>400</v>
      </c>
      <c r="J181" s="90">
        <v>0</v>
      </c>
      <c r="K181" s="89" t="s">
        <v>30</v>
      </c>
      <c r="L181" s="89" t="s">
        <v>1059</v>
      </c>
      <c r="M181" s="89" t="s">
        <v>1059</v>
      </c>
      <c r="N181" s="89" t="s">
        <v>1059</v>
      </c>
      <c r="O181" s="89" t="s">
        <v>1059</v>
      </c>
      <c r="P181" s="101" t="s">
        <v>32</v>
      </c>
      <c r="Q181" s="100" t="s">
        <v>33</v>
      </c>
      <c r="R181" s="191"/>
    </row>
    <row r="182" s="87" customFormat="1" ht="36" hidden="1" spans="1:18">
      <c r="A182" s="188">
        <v>468</v>
      </c>
      <c r="B182" s="199">
        <v>2021</v>
      </c>
      <c r="C182" s="194" t="s">
        <v>823</v>
      </c>
      <c r="D182" s="105" t="s">
        <v>562</v>
      </c>
      <c r="E182" s="193" t="s">
        <v>1067</v>
      </c>
      <c r="F182" s="91" t="s">
        <v>662</v>
      </c>
      <c r="G182" s="196" t="s">
        <v>1354</v>
      </c>
      <c r="H182" s="89">
        <v>118.75</v>
      </c>
      <c r="I182" s="197">
        <v>118.75</v>
      </c>
      <c r="J182" s="197">
        <v>0</v>
      </c>
      <c r="K182" s="198" t="s">
        <v>30</v>
      </c>
      <c r="L182" s="89" t="s">
        <v>664</v>
      </c>
      <c r="M182" s="89" t="s">
        <v>664</v>
      </c>
      <c r="N182" s="89" t="s">
        <v>664</v>
      </c>
      <c r="O182" s="89" t="s">
        <v>664</v>
      </c>
      <c r="P182" s="89" t="s">
        <v>32</v>
      </c>
      <c r="Q182" s="100" t="s">
        <v>33</v>
      </c>
      <c r="R182" s="191"/>
    </row>
    <row r="183" s="87" customFormat="1" ht="51" hidden="1" customHeight="1" spans="1:18">
      <c r="A183" s="188">
        <v>7</v>
      </c>
      <c r="B183" s="189">
        <v>2013</v>
      </c>
      <c r="C183" s="189" t="s">
        <v>19</v>
      </c>
      <c r="D183" s="105" t="s">
        <v>1251</v>
      </c>
      <c r="E183" s="190" t="s">
        <v>55</v>
      </c>
      <c r="F183" s="95" t="s">
        <v>56</v>
      </c>
      <c r="G183" s="95" t="s">
        <v>57</v>
      </c>
      <c r="H183" s="89">
        <v>18</v>
      </c>
      <c r="I183" s="90">
        <v>18</v>
      </c>
      <c r="J183" s="90">
        <v>0</v>
      </c>
      <c r="K183" s="89" t="s">
        <v>47</v>
      </c>
      <c r="L183" s="89" t="s">
        <v>58</v>
      </c>
      <c r="M183" s="89" t="s">
        <v>58</v>
      </c>
      <c r="N183" s="89" t="s">
        <v>58</v>
      </c>
      <c r="O183" s="89" t="s">
        <v>58</v>
      </c>
      <c r="P183" s="89"/>
      <c r="Q183" s="100" t="s">
        <v>33</v>
      </c>
      <c r="R183" s="191"/>
    </row>
    <row r="184" s="87" customFormat="1" ht="51" hidden="1" customHeight="1" spans="1:18">
      <c r="A184" s="188">
        <v>29</v>
      </c>
      <c r="B184" s="189">
        <v>2013</v>
      </c>
      <c r="C184" s="189" t="s">
        <v>19</v>
      </c>
      <c r="D184" s="105" t="s">
        <v>1251</v>
      </c>
      <c r="E184" s="193" t="s">
        <v>141</v>
      </c>
      <c r="F184" s="95" t="s">
        <v>142</v>
      </c>
      <c r="G184" s="95" t="s">
        <v>143</v>
      </c>
      <c r="H184" s="89">
        <v>10.35</v>
      </c>
      <c r="I184" s="90">
        <v>10.35</v>
      </c>
      <c r="J184" s="90">
        <v>0</v>
      </c>
      <c r="K184" s="89" t="s">
        <v>30</v>
      </c>
      <c r="L184" s="89" t="s">
        <v>144</v>
      </c>
      <c r="M184" s="89" t="s">
        <v>144</v>
      </c>
      <c r="N184" s="89" t="s">
        <v>144</v>
      </c>
      <c r="O184" s="89" t="s">
        <v>144</v>
      </c>
      <c r="P184" s="89" t="s">
        <v>145</v>
      </c>
      <c r="Q184" s="100" t="s">
        <v>33</v>
      </c>
      <c r="R184" s="191"/>
    </row>
    <row r="185" s="87" customFormat="1" ht="51" hidden="1" customHeight="1" spans="1:18">
      <c r="A185" s="188">
        <v>39</v>
      </c>
      <c r="B185" s="189">
        <v>2014</v>
      </c>
      <c r="C185" s="189" t="s">
        <v>19</v>
      </c>
      <c r="D185" s="105" t="s">
        <v>1251</v>
      </c>
      <c r="E185" s="190" t="s">
        <v>171</v>
      </c>
      <c r="F185" s="95" t="s">
        <v>142</v>
      </c>
      <c r="G185" s="95" t="s">
        <v>172</v>
      </c>
      <c r="H185" s="89">
        <v>45</v>
      </c>
      <c r="I185" s="90">
        <v>45</v>
      </c>
      <c r="J185" s="90">
        <v>0</v>
      </c>
      <c r="K185" s="89" t="s">
        <v>47</v>
      </c>
      <c r="L185" s="89" t="s">
        <v>173</v>
      </c>
      <c r="M185" s="89" t="s">
        <v>173</v>
      </c>
      <c r="N185" s="89" t="s">
        <v>173</v>
      </c>
      <c r="O185" s="89" t="s">
        <v>173</v>
      </c>
      <c r="P185" s="89"/>
      <c r="Q185" s="100" t="s">
        <v>33</v>
      </c>
      <c r="R185" s="191"/>
    </row>
    <row r="186" s="87" customFormat="1" ht="51" hidden="1" customHeight="1" spans="1:18">
      <c r="A186" s="188">
        <v>48</v>
      </c>
      <c r="B186" s="189">
        <v>2014</v>
      </c>
      <c r="C186" s="189" t="s">
        <v>19</v>
      </c>
      <c r="D186" s="105" t="s">
        <v>1251</v>
      </c>
      <c r="E186" s="190" t="s">
        <v>206</v>
      </c>
      <c r="F186" s="95" t="s">
        <v>207</v>
      </c>
      <c r="G186" s="95" t="s">
        <v>208</v>
      </c>
      <c r="H186" s="89">
        <v>200</v>
      </c>
      <c r="I186" s="90">
        <v>200</v>
      </c>
      <c r="J186" s="90">
        <v>0</v>
      </c>
      <c r="K186" s="89" t="s">
        <v>47</v>
      </c>
      <c r="L186" s="89" t="s">
        <v>209</v>
      </c>
      <c r="M186" s="89" t="s">
        <v>209</v>
      </c>
      <c r="N186" s="89" t="s">
        <v>209</v>
      </c>
      <c r="O186" s="89" t="s">
        <v>209</v>
      </c>
      <c r="P186" s="89"/>
      <c r="Q186" s="100" t="s">
        <v>33</v>
      </c>
      <c r="R186" s="191"/>
    </row>
    <row r="187" s="87" customFormat="1" ht="48" hidden="1" spans="1:18">
      <c r="A187" s="188">
        <v>64</v>
      </c>
      <c r="B187" s="189">
        <v>2014</v>
      </c>
      <c r="C187" s="189" t="s">
        <v>232</v>
      </c>
      <c r="D187" s="105" t="s">
        <v>1251</v>
      </c>
      <c r="E187" s="190" t="s">
        <v>233</v>
      </c>
      <c r="F187" s="95" t="s">
        <v>234</v>
      </c>
      <c r="G187" s="95" t="s">
        <v>235</v>
      </c>
      <c r="H187" s="89">
        <v>956.86</v>
      </c>
      <c r="I187" s="90">
        <v>956.86</v>
      </c>
      <c r="J187" s="90">
        <v>0</v>
      </c>
      <c r="K187" s="89" t="s">
        <v>23</v>
      </c>
      <c r="L187" s="89" t="str">
        <f>N187</f>
        <v>林芝市巴宜区布久乡珠曲登村股份经济合作联合社</v>
      </c>
      <c r="M187" s="89" t="s">
        <v>237</v>
      </c>
      <c r="N187" s="89" t="s">
        <v>236</v>
      </c>
      <c r="O187" s="89" t="s">
        <v>236</v>
      </c>
      <c r="P187" s="89" t="s">
        <v>145</v>
      </c>
      <c r="Q187" s="100" t="s">
        <v>38</v>
      </c>
      <c r="R187" s="191"/>
    </row>
    <row r="188" s="87" customFormat="1" ht="51" hidden="1" customHeight="1" spans="1:18">
      <c r="A188" s="188">
        <v>76</v>
      </c>
      <c r="B188" s="189">
        <v>2015</v>
      </c>
      <c r="C188" s="189" t="s">
        <v>19</v>
      </c>
      <c r="D188" s="105" t="s">
        <v>1251</v>
      </c>
      <c r="E188" s="190" t="s">
        <v>265</v>
      </c>
      <c r="F188" s="95" t="s">
        <v>266</v>
      </c>
      <c r="G188" s="95" t="s">
        <v>267</v>
      </c>
      <c r="H188" s="89">
        <v>350</v>
      </c>
      <c r="I188" s="90">
        <v>350</v>
      </c>
      <c r="J188" s="90">
        <v>0</v>
      </c>
      <c r="K188" s="89" t="s">
        <v>23</v>
      </c>
      <c r="L188" s="89" t="str">
        <f>N188</f>
        <v>林芝市巴宜区布久乡简切村经济联合社</v>
      </c>
      <c r="M188" s="89" t="s">
        <v>37</v>
      </c>
      <c r="N188" s="89" t="s">
        <v>268</v>
      </c>
      <c r="O188" s="89" t="s">
        <v>268</v>
      </c>
      <c r="P188" s="89" t="s">
        <v>145</v>
      </c>
      <c r="Q188" s="100" t="s">
        <v>38</v>
      </c>
      <c r="R188" s="191"/>
    </row>
    <row r="189" s="87" customFormat="1" ht="51" hidden="1" customHeight="1" spans="1:18">
      <c r="A189" s="188">
        <v>77</v>
      </c>
      <c r="B189" s="189">
        <v>2015</v>
      </c>
      <c r="C189" s="189" t="s">
        <v>19</v>
      </c>
      <c r="D189" s="105" t="s">
        <v>1251</v>
      </c>
      <c r="E189" s="190" t="s">
        <v>269</v>
      </c>
      <c r="F189" s="95" t="s">
        <v>266</v>
      </c>
      <c r="G189" s="95" t="s">
        <v>270</v>
      </c>
      <c r="H189" s="89">
        <v>50</v>
      </c>
      <c r="I189" s="90">
        <v>50</v>
      </c>
      <c r="J189" s="90">
        <v>0</v>
      </c>
      <c r="K189" s="89" t="s">
        <v>47</v>
      </c>
      <c r="L189" s="89" t="s">
        <v>271</v>
      </c>
      <c r="M189" s="89" t="s">
        <v>271</v>
      </c>
      <c r="N189" s="89" t="s">
        <v>271</v>
      </c>
      <c r="O189" s="89" t="s">
        <v>271</v>
      </c>
      <c r="P189" s="89"/>
      <c r="Q189" s="100" t="s">
        <v>33</v>
      </c>
      <c r="R189" s="191"/>
    </row>
    <row r="190" s="87" customFormat="1" ht="51" hidden="1" customHeight="1" spans="1:18">
      <c r="A190" s="188">
        <v>109</v>
      </c>
      <c r="B190" s="189">
        <v>2016</v>
      </c>
      <c r="C190" s="194" t="s">
        <v>300</v>
      </c>
      <c r="D190" s="105" t="s">
        <v>1251</v>
      </c>
      <c r="E190" s="190" t="s">
        <v>355</v>
      </c>
      <c r="F190" s="95" t="s">
        <v>356</v>
      </c>
      <c r="G190" s="95" t="s">
        <v>357</v>
      </c>
      <c r="H190" s="89">
        <v>29.33</v>
      </c>
      <c r="I190" s="90">
        <v>29.33</v>
      </c>
      <c r="J190" s="90">
        <v>0</v>
      </c>
      <c r="K190" s="89" t="s">
        <v>47</v>
      </c>
      <c r="L190" s="89" t="s">
        <v>358</v>
      </c>
      <c r="M190" s="89" t="s">
        <v>358</v>
      </c>
      <c r="N190" s="89" t="s">
        <v>358</v>
      </c>
      <c r="O190" s="89" t="s">
        <v>358</v>
      </c>
      <c r="P190" s="89"/>
      <c r="Q190" s="100" t="s">
        <v>33</v>
      </c>
      <c r="R190" s="191"/>
    </row>
    <row r="191" s="87" customFormat="1" ht="51" hidden="1" customHeight="1" spans="1:18">
      <c r="A191" s="188">
        <v>110</v>
      </c>
      <c r="B191" s="189">
        <v>2016</v>
      </c>
      <c r="C191" s="194" t="s">
        <v>300</v>
      </c>
      <c r="D191" s="105" t="s">
        <v>1251</v>
      </c>
      <c r="E191" s="190" t="s">
        <v>359</v>
      </c>
      <c r="F191" s="95" t="s">
        <v>360</v>
      </c>
      <c r="G191" s="95" t="s">
        <v>361</v>
      </c>
      <c r="H191" s="89">
        <v>32.97</v>
      </c>
      <c r="I191" s="90">
        <v>32.97</v>
      </c>
      <c r="J191" s="90">
        <v>0</v>
      </c>
      <c r="K191" s="89" t="s">
        <v>47</v>
      </c>
      <c r="L191" s="89" t="s">
        <v>362</v>
      </c>
      <c r="M191" s="89" t="s">
        <v>362</v>
      </c>
      <c r="N191" s="89" t="s">
        <v>362</v>
      </c>
      <c r="O191" s="89" t="s">
        <v>362</v>
      </c>
      <c r="P191" s="89"/>
      <c r="Q191" s="100" t="s">
        <v>33</v>
      </c>
      <c r="R191" s="191"/>
    </row>
    <row r="192" s="87" customFormat="1" ht="51" hidden="1" customHeight="1" spans="1:18">
      <c r="A192" s="188">
        <v>111</v>
      </c>
      <c r="B192" s="189">
        <v>2016</v>
      </c>
      <c r="C192" s="194" t="s">
        <v>300</v>
      </c>
      <c r="D192" s="105" t="s">
        <v>1251</v>
      </c>
      <c r="E192" s="190" t="s">
        <v>363</v>
      </c>
      <c r="F192" s="95" t="s">
        <v>364</v>
      </c>
      <c r="G192" s="95" t="s">
        <v>365</v>
      </c>
      <c r="H192" s="89">
        <v>6.04</v>
      </c>
      <c r="I192" s="90">
        <v>6.04</v>
      </c>
      <c r="J192" s="90">
        <v>0</v>
      </c>
      <c r="K192" s="89" t="s">
        <v>47</v>
      </c>
      <c r="L192" s="89" t="s">
        <v>366</v>
      </c>
      <c r="M192" s="89" t="s">
        <v>366</v>
      </c>
      <c r="N192" s="89" t="s">
        <v>366</v>
      </c>
      <c r="O192" s="89" t="s">
        <v>366</v>
      </c>
      <c r="P192" s="89"/>
      <c r="Q192" s="100" t="s">
        <v>33</v>
      </c>
      <c r="R192" s="191"/>
    </row>
    <row r="193" s="87" customFormat="1" ht="51" hidden="1" customHeight="1" spans="1:18">
      <c r="A193" s="188">
        <v>112</v>
      </c>
      <c r="B193" s="189">
        <v>2016</v>
      </c>
      <c r="C193" s="194" t="s">
        <v>300</v>
      </c>
      <c r="D193" s="105" t="s">
        <v>1251</v>
      </c>
      <c r="E193" s="190" t="s">
        <v>367</v>
      </c>
      <c r="F193" s="95" t="s">
        <v>142</v>
      </c>
      <c r="G193" s="95" t="s">
        <v>368</v>
      </c>
      <c r="H193" s="89">
        <v>1.75</v>
      </c>
      <c r="I193" s="90">
        <v>1.75</v>
      </c>
      <c r="J193" s="90">
        <v>0</v>
      </c>
      <c r="K193" s="89" t="s">
        <v>47</v>
      </c>
      <c r="L193" s="89" t="s">
        <v>369</v>
      </c>
      <c r="M193" s="89" t="s">
        <v>369</v>
      </c>
      <c r="N193" s="89" t="s">
        <v>369</v>
      </c>
      <c r="O193" s="89" t="s">
        <v>369</v>
      </c>
      <c r="P193" s="89"/>
      <c r="Q193" s="100" t="s">
        <v>33</v>
      </c>
      <c r="R193" s="191"/>
    </row>
    <row r="194" s="87" customFormat="1" ht="51" hidden="1" customHeight="1" spans="1:18">
      <c r="A194" s="188">
        <v>118</v>
      </c>
      <c r="B194" s="189">
        <v>2016</v>
      </c>
      <c r="C194" s="194" t="s">
        <v>300</v>
      </c>
      <c r="D194" s="105" t="s">
        <v>1251</v>
      </c>
      <c r="E194" s="190" t="s">
        <v>387</v>
      </c>
      <c r="F194" s="95" t="s">
        <v>388</v>
      </c>
      <c r="G194" s="95" t="s">
        <v>389</v>
      </c>
      <c r="H194" s="89">
        <v>5.12</v>
      </c>
      <c r="I194" s="90">
        <v>5.12</v>
      </c>
      <c r="J194" s="90">
        <v>0</v>
      </c>
      <c r="K194" s="89" t="s">
        <v>47</v>
      </c>
      <c r="L194" s="89" t="s">
        <v>390</v>
      </c>
      <c r="M194" s="89" t="s">
        <v>390</v>
      </c>
      <c r="N194" s="89" t="s">
        <v>390</v>
      </c>
      <c r="O194" s="89" t="s">
        <v>390</v>
      </c>
      <c r="P194" s="89"/>
      <c r="Q194" s="100" t="s">
        <v>33</v>
      </c>
      <c r="R194" s="191"/>
    </row>
    <row r="195" s="87" customFormat="1" ht="51" hidden="1" customHeight="1" spans="1:18">
      <c r="A195" s="188">
        <v>119</v>
      </c>
      <c r="B195" s="189">
        <v>2016</v>
      </c>
      <c r="C195" s="194" t="s">
        <v>300</v>
      </c>
      <c r="D195" s="105" t="s">
        <v>1251</v>
      </c>
      <c r="E195" s="190" t="s">
        <v>391</v>
      </c>
      <c r="F195" s="95" t="s">
        <v>56</v>
      </c>
      <c r="G195" s="95" t="s">
        <v>392</v>
      </c>
      <c r="H195" s="89">
        <v>23.1</v>
      </c>
      <c r="I195" s="90">
        <v>23.1</v>
      </c>
      <c r="J195" s="90">
        <v>0</v>
      </c>
      <c r="K195" s="89" t="s">
        <v>47</v>
      </c>
      <c r="L195" s="89" t="s">
        <v>393</v>
      </c>
      <c r="M195" s="89" t="s">
        <v>393</v>
      </c>
      <c r="N195" s="89" t="s">
        <v>393</v>
      </c>
      <c r="O195" s="89" t="s">
        <v>393</v>
      </c>
      <c r="P195" s="89"/>
      <c r="Q195" s="100" t="s">
        <v>33</v>
      </c>
      <c r="R195" s="191"/>
    </row>
    <row r="196" s="87" customFormat="1" ht="51" hidden="1" customHeight="1" spans="1:18">
      <c r="A196" s="188">
        <v>122</v>
      </c>
      <c r="B196" s="189">
        <v>2016</v>
      </c>
      <c r="C196" s="194" t="s">
        <v>300</v>
      </c>
      <c r="D196" s="105" t="s">
        <v>1251</v>
      </c>
      <c r="E196" s="190" t="s">
        <v>401</v>
      </c>
      <c r="F196" s="95" t="s">
        <v>402</v>
      </c>
      <c r="G196" s="95" t="s">
        <v>403</v>
      </c>
      <c r="H196" s="89">
        <v>49.09</v>
      </c>
      <c r="I196" s="90">
        <v>49.09</v>
      </c>
      <c r="J196" s="90">
        <v>0</v>
      </c>
      <c r="K196" s="89" t="s">
        <v>47</v>
      </c>
      <c r="L196" s="89" t="s">
        <v>404</v>
      </c>
      <c r="M196" s="89" t="s">
        <v>404</v>
      </c>
      <c r="N196" s="89" t="s">
        <v>404</v>
      </c>
      <c r="O196" s="89" t="s">
        <v>404</v>
      </c>
      <c r="P196" s="89"/>
      <c r="Q196" s="100" t="s">
        <v>33</v>
      </c>
      <c r="R196" s="191"/>
    </row>
    <row r="197" s="87" customFormat="1" ht="51" hidden="1" customHeight="1" spans="1:18">
      <c r="A197" s="188">
        <v>123</v>
      </c>
      <c r="B197" s="189">
        <v>2016</v>
      </c>
      <c r="C197" s="194" t="s">
        <v>300</v>
      </c>
      <c r="D197" s="105" t="s">
        <v>1251</v>
      </c>
      <c r="E197" s="190" t="s">
        <v>405</v>
      </c>
      <c r="F197" s="95" t="s">
        <v>234</v>
      </c>
      <c r="G197" s="95" t="s">
        <v>406</v>
      </c>
      <c r="H197" s="89">
        <v>35.38</v>
      </c>
      <c r="I197" s="90">
        <v>35.38</v>
      </c>
      <c r="J197" s="90">
        <v>0</v>
      </c>
      <c r="K197" s="89" t="s">
        <v>23</v>
      </c>
      <c r="L197" s="89" t="str">
        <f t="shared" ref="L197:L199" si="12">N197</f>
        <v>林芝市巴宜区布久乡珠曲登村股份经济合作联合社</v>
      </c>
      <c r="M197" s="89" t="s">
        <v>236</v>
      </c>
      <c r="N197" s="89" t="s">
        <v>236</v>
      </c>
      <c r="O197" s="89" t="s">
        <v>236</v>
      </c>
      <c r="P197" s="89" t="s">
        <v>145</v>
      </c>
      <c r="Q197" s="100" t="s">
        <v>38</v>
      </c>
      <c r="R197" s="191"/>
    </row>
    <row r="198" s="87" customFormat="1" ht="51" hidden="1" customHeight="1" spans="1:18">
      <c r="A198" s="188">
        <v>130</v>
      </c>
      <c r="B198" s="189">
        <v>2016</v>
      </c>
      <c r="C198" s="194" t="s">
        <v>300</v>
      </c>
      <c r="D198" s="105" t="s">
        <v>1251</v>
      </c>
      <c r="E198" s="190" t="s">
        <v>426</v>
      </c>
      <c r="F198" s="95" t="s">
        <v>427</v>
      </c>
      <c r="G198" s="95" t="s">
        <v>428</v>
      </c>
      <c r="H198" s="89">
        <v>20.03</v>
      </c>
      <c r="I198" s="90">
        <v>20.03</v>
      </c>
      <c r="J198" s="90">
        <v>0</v>
      </c>
      <c r="K198" s="89" t="s">
        <v>23</v>
      </c>
      <c r="L198" s="89" t="str">
        <f t="shared" si="12"/>
        <v>林芝市巴宜区布久乡杰麦村扎堆种养殖合作社</v>
      </c>
      <c r="M198" s="89" t="s">
        <v>429</v>
      </c>
      <c r="N198" s="101" t="s">
        <v>429</v>
      </c>
      <c r="O198" s="101" t="s">
        <v>429</v>
      </c>
      <c r="P198" s="101" t="s">
        <v>145</v>
      </c>
      <c r="Q198" s="100" t="s">
        <v>38</v>
      </c>
      <c r="R198" s="98" t="s">
        <v>54</v>
      </c>
    </row>
    <row r="199" s="87" customFormat="1" ht="51" hidden="1" customHeight="1" spans="1:18">
      <c r="A199" s="188">
        <v>131</v>
      </c>
      <c r="B199" s="189">
        <v>2016</v>
      </c>
      <c r="C199" s="194" t="s">
        <v>300</v>
      </c>
      <c r="D199" s="105" t="s">
        <v>1251</v>
      </c>
      <c r="E199" s="190" t="s">
        <v>430</v>
      </c>
      <c r="F199" s="95" t="s">
        <v>427</v>
      </c>
      <c r="G199" s="95" t="s">
        <v>431</v>
      </c>
      <c r="H199" s="89">
        <v>31.92</v>
      </c>
      <c r="I199" s="90">
        <v>31.92</v>
      </c>
      <c r="J199" s="90">
        <v>0</v>
      </c>
      <c r="K199" s="89" t="s">
        <v>23</v>
      </c>
      <c r="L199" s="89" t="str">
        <f t="shared" si="12"/>
        <v>林芝市巴宜区布久乡杰麦村维通利民藏香加工生产农牧民专业合作社</v>
      </c>
      <c r="M199" s="89" t="s">
        <v>432</v>
      </c>
      <c r="N199" s="101" t="s">
        <v>432</v>
      </c>
      <c r="O199" s="101" t="s">
        <v>432</v>
      </c>
      <c r="P199" s="101" t="s">
        <v>145</v>
      </c>
      <c r="Q199" s="100" t="s">
        <v>38</v>
      </c>
      <c r="R199" s="98" t="s">
        <v>54</v>
      </c>
    </row>
    <row r="200" s="87" customFormat="1" ht="51" hidden="1" customHeight="1" spans="1:18">
      <c r="A200" s="188">
        <v>153</v>
      </c>
      <c r="B200" s="189">
        <v>2017</v>
      </c>
      <c r="C200" s="194" t="s">
        <v>300</v>
      </c>
      <c r="D200" s="105" t="s">
        <v>1251</v>
      </c>
      <c r="E200" s="190" t="s">
        <v>484</v>
      </c>
      <c r="F200" s="95" t="s">
        <v>266</v>
      </c>
      <c r="G200" s="95" t="s">
        <v>485</v>
      </c>
      <c r="H200" s="89">
        <v>2.64</v>
      </c>
      <c r="I200" s="90">
        <v>2.64</v>
      </c>
      <c r="J200" s="90">
        <v>0</v>
      </c>
      <c r="K200" s="89" t="s">
        <v>47</v>
      </c>
      <c r="L200" s="89" t="s">
        <v>486</v>
      </c>
      <c r="M200" s="89" t="s">
        <v>486</v>
      </c>
      <c r="N200" s="89" t="s">
        <v>486</v>
      </c>
      <c r="O200" s="89" t="s">
        <v>486</v>
      </c>
      <c r="P200" s="89"/>
      <c r="Q200" s="100" t="s">
        <v>33</v>
      </c>
      <c r="R200" s="191"/>
    </row>
    <row r="201" s="87" customFormat="1" ht="51" hidden="1" customHeight="1" spans="1:18">
      <c r="A201" s="188">
        <v>162</v>
      </c>
      <c r="B201" s="189">
        <v>2017</v>
      </c>
      <c r="C201" s="194" t="s">
        <v>300</v>
      </c>
      <c r="D201" s="105" t="s">
        <v>1251</v>
      </c>
      <c r="E201" s="190" t="s">
        <v>511</v>
      </c>
      <c r="F201" s="95" t="s">
        <v>364</v>
      </c>
      <c r="G201" s="95" t="s">
        <v>512</v>
      </c>
      <c r="H201" s="89">
        <v>40</v>
      </c>
      <c r="I201" s="90">
        <v>40</v>
      </c>
      <c r="J201" s="90">
        <v>0</v>
      </c>
      <c r="K201" s="89" t="s">
        <v>23</v>
      </c>
      <c r="L201" s="89" t="str">
        <f>N201</f>
        <v>林芝市巴宜区布久乡甲日卡村股份经济合作联合社</v>
      </c>
      <c r="M201" s="89" t="s">
        <v>1355</v>
      </c>
      <c r="N201" s="89" t="s">
        <v>513</v>
      </c>
      <c r="O201" s="89" t="s">
        <v>513</v>
      </c>
      <c r="P201" s="89" t="s">
        <v>145</v>
      </c>
      <c r="Q201" s="100" t="s">
        <v>38</v>
      </c>
      <c r="R201" s="191"/>
    </row>
    <row r="202" s="87" customFormat="1" ht="51" hidden="1" customHeight="1" spans="1:18">
      <c r="A202" s="188">
        <v>199</v>
      </c>
      <c r="B202" s="189">
        <v>2018</v>
      </c>
      <c r="C202" s="194" t="s">
        <v>300</v>
      </c>
      <c r="D202" s="105" t="s">
        <v>1251</v>
      </c>
      <c r="E202" s="190" t="s">
        <v>614</v>
      </c>
      <c r="F202" s="95" t="s">
        <v>234</v>
      </c>
      <c r="G202" s="95" t="s">
        <v>488</v>
      </c>
      <c r="H202" s="89">
        <v>5.72</v>
      </c>
      <c r="I202" s="90">
        <v>5.72</v>
      </c>
      <c r="J202" s="90">
        <v>0</v>
      </c>
      <c r="K202" s="89" t="s">
        <v>47</v>
      </c>
      <c r="L202" s="89" t="s">
        <v>615</v>
      </c>
      <c r="M202" s="89" t="s">
        <v>615</v>
      </c>
      <c r="N202" s="89" t="s">
        <v>615</v>
      </c>
      <c r="O202" s="89" t="s">
        <v>615</v>
      </c>
      <c r="P202" s="89"/>
      <c r="Q202" s="100" t="s">
        <v>33</v>
      </c>
      <c r="R202" s="191"/>
    </row>
    <row r="203" s="87" customFormat="1" ht="51" hidden="1" customHeight="1" spans="1:18">
      <c r="A203" s="188">
        <v>200</v>
      </c>
      <c r="B203" s="189">
        <v>2018</v>
      </c>
      <c r="C203" s="194" t="s">
        <v>300</v>
      </c>
      <c r="D203" s="105" t="s">
        <v>1251</v>
      </c>
      <c r="E203" s="190" t="s">
        <v>616</v>
      </c>
      <c r="F203" s="95" t="s">
        <v>266</v>
      </c>
      <c r="G203" s="95" t="s">
        <v>488</v>
      </c>
      <c r="H203" s="89">
        <v>5</v>
      </c>
      <c r="I203" s="90">
        <v>5</v>
      </c>
      <c r="J203" s="90">
        <v>0</v>
      </c>
      <c r="K203" s="89" t="s">
        <v>47</v>
      </c>
      <c r="L203" s="89" t="s">
        <v>486</v>
      </c>
      <c r="M203" s="89" t="s">
        <v>486</v>
      </c>
      <c r="N203" s="89" t="s">
        <v>486</v>
      </c>
      <c r="O203" s="89" t="s">
        <v>486</v>
      </c>
      <c r="P203" s="89"/>
      <c r="Q203" s="100" t="s">
        <v>33</v>
      </c>
      <c r="R203" s="191"/>
    </row>
    <row r="204" s="87" customFormat="1" ht="51" hidden="1" customHeight="1" spans="1:18">
      <c r="A204" s="188">
        <v>208</v>
      </c>
      <c r="B204" s="189">
        <v>2018</v>
      </c>
      <c r="C204" s="194" t="s">
        <v>300</v>
      </c>
      <c r="D204" s="105" t="s">
        <v>1251</v>
      </c>
      <c r="E204" s="190" t="s">
        <v>635</v>
      </c>
      <c r="F204" s="95" t="s">
        <v>636</v>
      </c>
      <c r="G204" s="95" t="s">
        <v>637</v>
      </c>
      <c r="H204" s="89">
        <v>400</v>
      </c>
      <c r="I204" s="90">
        <v>200</v>
      </c>
      <c r="J204" s="90">
        <v>200</v>
      </c>
      <c r="K204" s="89" t="s">
        <v>23</v>
      </c>
      <c r="L204" s="89" t="str">
        <f>N204</f>
        <v>林芝市巴宜区布久乡朵当村股份经济合作联合社</v>
      </c>
      <c r="M204" s="89" t="s">
        <v>639</v>
      </c>
      <c r="N204" s="101" t="s">
        <v>638</v>
      </c>
      <c r="O204" s="101" t="s">
        <v>638</v>
      </c>
      <c r="P204" s="101" t="s">
        <v>145</v>
      </c>
      <c r="Q204" s="100" t="s">
        <v>38</v>
      </c>
      <c r="R204" s="98" t="s">
        <v>860</v>
      </c>
    </row>
    <row r="205" s="87" customFormat="1" ht="51" hidden="1" customHeight="1" spans="1:18">
      <c r="A205" s="188">
        <v>223</v>
      </c>
      <c r="B205" s="189">
        <v>2019</v>
      </c>
      <c r="C205" s="194" t="s">
        <v>300</v>
      </c>
      <c r="D205" s="105" t="s">
        <v>1251</v>
      </c>
      <c r="E205" s="190" t="s">
        <v>692</v>
      </c>
      <c r="F205" s="95" t="s">
        <v>364</v>
      </c>
      <c r="G205" s="95" t="s">
        <v>693</v>
      </c>
      <c r="H205" s="89">
        <v>5</v>
      </c>
      <c r="I205" s="90">
        <v>5</v>
      </c>
      <c r="J205" s="90">
        <v>0</v>
      </c>
      <c r="K205" s="89" t="s">
        <v>47</v>
      </c>
      <c r="L205" s="89" t="s">
        <v>366</v>
      </c>
      <c r="M205" s="89" t="s">
        <v>366</v>
      </c>
      <c r="N205" s="89" t="s">
        <v>366</v>
      </c>
      <c r="O205" s="89" t="s">
        <v>366</v>
      </c>
      <c r="P205" s="89"/>
      <c r="Q205" s="100" t="s">
        <v>33</v>
      </c>
      <c r="R205" s="191"/>
    </row>
    <row r="206" s="87" customFormat="1" ht="51" hidden="1" customHeight="1" spans="1:18">
      <c r="A206" s="188">
        <v>231</v>
      </c>
      <c r="B206" s="189">
        <v>2019</v>
      </c>
      <c r="C206" s="194" t="s">
        <v>300</v>
      </c>
      <c r="D206" s="105" t="s">
        <v>1251</v>
      </c>
      <c r="E206" s="190" t="s">
        <v>711</v>
      </c>
      <c r="F206" s="95" t="s">
        <v>712</v>
      </c>
      <c r="G206" s="95" t="s">
        <v>713</v>
      </c>
      <c r="H206" s="89">
        <v>299.31</v>
      </c>
      <c r="I206" s="90">
        <v>299.31</v>
      </c>
      <c r="J206" s="90">
        <v>0</v>
      </c>
      <c r="K206" s="89" t="s">
        <v>23</v>
      </c>
      <c r="L206" s="89" t="s">
        <v>759</v>
      </c>
      <c r="M206" s="89" t="s">
        <v>237</v>
      </c>
      <c r="N206" s="89" t="s">
        <v>714</v>
      </c>
      <c r="O206" s="89" t="s">
        <v>714</v>
      </c>
      <c r="P206" s="89" t="s">
        <v>145</v>
      </c>
      <c r="Q206" s="100" t="s">
        <v>102</v>
      </c>
      <c r="R206" s="191"/>
    </row>
    <row r="207" s="87" customFormat="1" ht="51" hidden="1" customHeight="1" spans="1:18">
      <c r="A207" s="188">
        <v>244</v>
      </c>
      <c r="B207" s="189">
        <v>2020</v>
      </c>
      <c r="C207" s="194" t="s">
        <v>300</v>
      </c>
      <c r="D207" s="105" t="s">
        <v>1251</v>
      </c>
      <c r="E207" s="193" t="s">
        <v>742</v>
      </c>
      <c r="F207" s="95" t="s">
        <v>743</v>
      </c>
      <c r="G207" s="95" t="s">
        <v>744</v>
      </c>
      <c r="H207" s="89">
        <v>899.85</v>
      </c>
      <c r="I207" s="90">
        <v>899.85</v>
      </c>
      <c r="J207" s="90">
        <v>0</v>
      </c>
      <c r="K207" s="89" t="s">
        <v>30</v>
      </c>
      <c r="L207" s="89" t="s">
        <v>745</v>
      </c>
      <c r="M207" s="89" t="s">
        <v>746</v>
      </c>
      <c r="N207" s="89" t="s">
        <v>745</v>
      </c>
      <c r="O207" s="89" t="s">
        <v>745</v>
      </c>
      <c r="P207" s="89" t="s">
        <v>747</v>
      </c>
      <c r="Q207" s="97"/>
      <c r="R207" s="191"/>
    </row>
    <row r="208" s="87" customFormat="1" ht="51" hidden="1" customHeight="1" spans="1:18">
      <c r="A208" s="188">
        <v>247</v>
      </c>
      <c r="B208" s="189">
        <v>2020</v>
      </c>
      <c r="C208" s="194" t="s">
        <v>300</v>
      </c>
      <c r="D208" s="105" t="s">
        <v>1251</v>
      </c>
      <c r="E208" s="193" t="s">
        <v>756</v>
      </c>
      <c r="F208" s="95" t="s">
        <v>757</v>
      </c>
      <c r="G208" s="95" t="s">
        <v>758</v>
      </c>
      <c r="H208" s="89">
        <v>1099.36</v>
      </c>
      <c r="I208" s="90">
        <v>1099.36</v>
      </c>
      <c r="J208" s="90">
        <v>0</v>
      </c>
      <c r="K208" s="89" t="s">
        <v>30</v>
      </c>
      <c r="L208" s="89" t="s">
        <v>759</v>
      </c>
      <c r="M208" s="89" t="s">
        <v>760</v>
      </c>
      <c r="N208" s="89" t="s">
        <v>759</v>
      </c>
      <c r="O208" s="89" t="s">
        <v>759</v>
      </c>
      <c r="P208" s="89" t="s">
        <v>761</v>
      </c>
      <c r="Q208" s="100"/>
      <c r="R208" s="191"/>
    </row>
    <row r="209" s="87" customFormat="1" ht="51" hidden="1" customHeight="1" spans="1:18">
      <c r="A209" s="188">
        <v>353</v>
      </c>
      <c r="B209" s="189">
        <v>2023</v>
      </c>
      <c r="C209" s="194" t="s">
        <v>823</v>
      </c>
      <c r="D209" s="105" t="s">
        <v>1251</v>
      </c>
      <c r="E209" s="190" t="s">
        <v>955</v>
      </c>
      <c r="F209" s="95" t="s">
        <v>427</v>
      </c>
      <c r="G209" s="95" t="s">
        <v>956</v>
      </c>
      <c r="H209" s="89">
        <v>1499.87</v>
      </c>
      <c r="I209" s="90">
        <v>1499.87</v>
      </c>
      <c r="J209" s="90">
        <v>0</v>
      </c>
      <c r="K209" s="89" t="s">
        <v>23</v>
      </c>
      <c r="L209" s="89" t="s">
        <v>759</v>
      </c>
      <c r="M209" s="89" t="s">
        <v>958</v>
      </c>
      <c r="N209" s="89" t="s">
        <v>957</v>
      </c>
      <c r="O209" s="89" t="s">
        <v>957</v>
      </c>
      <c r="P209" s="89" t="s">
        <v>145</v>
      </c>
      <c r="Q209" s="100" t="s">
        <v>38</v>
      </c>
      <c r="R209" s="191"/>
    </row>
    <row r="210" s="87" customFormat="1" ht="51" hidden="1" customHeight="1" spans="1:18">
      <c r="A210" s="188">
        <v>359</v>
      </c>
      <c r="B210" s="189">
        <v>2023</v>
      </c>
      <c r="C210" s="194" t="s">
        <v>823</v>
      </c>
      <c r="D210" s="105" t="s">
        <v>1251</v>
      </c>
      <c r="E210" s="190" t="s">
        <v>973</v>
      </c>
      <c r="F210" s="95" t="s">
        <v>974</v>
      </c>
      <c r="G210" s="95" t="s">
        <v>975</v>
      </c>
      <c r="H210" s="89">
        <v>1526.381086</v>
      </c>
      <c r="I210" s="90">
        <v>1526.381086</v>
      </c>
      <c r="J210" s="90">
        <v>0</v>
      </c>
      <c r="K210" s="89" t="s">
        <v>23</v>
      </c>
      <c r="L210" s="89" t="s">
        <v>759</v>
      </c>
      <c r="M210" s="89" t="s">
        <v>977</v>
      </c>
      <c r="N210" s="89" t="s">
        <v>976</v>
      </c>
      <c r="O210" s="89" t="s">
        <v>976</v>
      </c>
      <c r="P210" s="89" t="s">
        <v>978</v>
      </c>
      <c r="Q210" s="100" t="s">
        <v>38</v>
      </c>
      <c r="R210" s="191"/>
    </row>
    <row r="211" s="87" customFormat="1" ht="51" hidden="1" customHeight="1" spans="1:18">
      <c r="A211" s="188">
        <v>463</v>
      </c>
      <c r="B211" s="189">
        <v>2021</v>
      </c>
      <c r="C211" s="194" t="s">
        <v>232</v>
      </c>
      <c r="D211" s="105" t="s">
        <v>1251</v>
      </c>
      <c r="E211" s="193" t="s">
        <v>1060</v>
      </c>
      <c r="F211" s="95" t="s">
        <v>1061</v>
      </c>
      <c r="G211" s="95" t="s">
        <v>1062</v>
      </c>
      <c r="H211" s="89">
        <v>900</v>
      </c>
      <c r="I211" s="90">
        <v>900</v>
      </c>
      <c r="J211" s="90">
        <v>0</v>
      </c>
      <c r="K211" s="89" t="s">
        <v>30</v>
      </c>
      <c r="L211" s="89" t="s">
        <v>1059</v>
      </c>
      <c r="M211" s="89" t="s">
        <v>1059</v>
      </c>
      <c r="N211" s="89" t="s">
        <v>1059</v>
      </c>
      <c r="O211" s="89" t="s">
        <v>1059</v>
      </c>
      <c r="P211" s="101" t="s">
        <v>145</v>
      </c>
      <c r="Q211" s="100" t="s">
        <v>33</v>
      </c>
      <c r="R211" s="191"/>
    </row>
    <row r="212" s="87" customFormat="1" ht="51" hidden="1" customHeight="1" spans="1:18">
      <c r="A212" s="188">
        <v>5</v>
      </c>
      <c r="B212" s="189">
        <v>2013</v>
      </c>
      <c r="C212" s="189" t="s">
        <v>19</v>
      </c>
      <c r="D212" s="105" t="s">
        <v>739</v>
      </c>
      <c r="E212" s="193" t="s">
        <v>44</v>
      </c>
      <c r="F212" s="95" t="s">
        <v>45</v>
      </c>
      <c r="G212" s="95" t="s">
        <v>46</v>
      </c>
      <c r="H212" s="89">
        <v>67</v>
      </c>
      <c r="I212" s="90">
        <v>67</v>
      </c>
      <c r="J212" s="90">
        <v>0</v>
      </c>
      <c r="K212" s="89" t="s">
        <v>47</v>
      </c>
      <c r="L212" s="89" t="s">
        <v>48</v>
      </c>
      <c r="M212" s="89" t="s">
        <v>48</v>
      </c>
      <c r="N212" s="89" t="s">
        <v>48</v>
      </c>
      <c r="O212" s="89" t="s">
        <v>48</v>
      </c>
      <c r="P212" s="89"/>
      <c r="Q212" s="100" t="s">
        <v>33</v>
      </c>
      <c r="R212" s="191"/>
    </row>
    <row r="213" s="87" customFormat="1" ht="51" hidden="1" customHeight="1" spans="1:18">
      <c r="A213" s="188">
        <v>6</v>
      </c>
      <c r="B213" s="189">
        <v>2013</v>
      </c>
      <c r="C213" s="189" t="s">
        <v>19</v>
      </c>
      <c r="D213" s="105" t="s">
        <v>739</v>
      </c>
      <c r="E213" s="190" t="s">
        <v>49</v>
      </c>
      <c r="F213" s="95" t="s">
        <v>50</v>
      </c>
      <c r="G213" s="95" t="s">
        <v>51</v>
      </c>
      <c r="H213" s="89">
        <v>14</v>
      </c>
      <c r="I213" s="90">
        <v>14</v>
      </c>
      <c r="J213" s="90">
        <v>0</v>
      </c>
      <c r="K213" s="89" t="s">
        <v>23</v>
      </c>
      <c r="L213" s="89" t="s">
        <v>759</v>
      </c>
      <c r="M213" s="89" t="s">
        <v>52</v>
      </c>
      <c r="N213" s="89" t="s">
        <v>52</v>
      </c>
      <c r="O213" s="89" t="s">
        <v>52</v>
      </c>
      <c r="P213" s="89" t="s">
        <v>53</v>
      </c>
      <c r="Q213" s="100" t="s">
        <v>38</v>
      </c>
      <c r="R213" s="191"/>
    </row>
    <row r="214" s="87" customFormat="1" ht="51" hidden="1" customHeight="1" spans="1:18">
      <c r="A214" s="188">
        <v>9</v>
      </c>
      <c r="B214" s="189">
        <v>2013</v>
      </c>
      <c r="C214" s="189" t="s">
        <v>19</v>
      </c>
      <c r="D214" s="105" t="s">
        <v>739</v>
      </c>
      <c r="E214" s="193" t="s">
        <v>63</v>
      </c>
      <c r="F214" s="95" t="s">
        <v>64</v>
      </c>
      <c r="G214" s="95" t="s">
        <v>65</v>
      </c>
      <c r="H214" s="89">
        <v>50</v>
      </c>
      <c r="I214" s="90">
        <v>50</v>
      </c>
      <c r="J214" s="90">
        <v>0</v>
      </c>
      <c r="K214" s="89" t="s">
        <v>23</v>
      </c>
      <c r="L214" s="89" t="s">
        <v>759</v>
      </c>
      <c r="M214" s="89" t="s">
        <v>67</v>
      </c>
      <c r="N214" s="89" t="s">
        <v>66</v>
      </c>
      <c r="O214" s="89" t="s">
        <v>66</v>
      </c>
      <c r="P214" s="89" t="s">
        <v>53</v>
      </c>
      <c r="Q214" s="100" t="s">
        <v>26</v>
      </c>
      <c r="R214" s="191"/>
    </row>
    <row r="215" s="87" customFormat="1" ht="51" hidden="1" customHeight="1" spans="1:18">
      <c r="A215" s="188">
        <v>10</v>
      </c>
      <c r="B215" s="189">
        <v>2013</v>
      </c>
      <c r="C215" s="189" t="s">
        <v>19</v>
      </c>
      <c r="D215" s="105" t="s">
        <v>739</v>
      </c>
      <c r="E215" s="190" t="s">
        <v>68</v>
      </c>
      <c r="F215" s="95" t="s">
        <v>69</v>
      </c>
      <c r="G215" s="95" t="s">
        <v>70</v>
      </c>
      <c r="H215" s="89">
        <v>76</v>
      </c>
      <c r="I215" s="90">
        <v>76</v>
      </c>
      <c r="J215" s="90">
        <v>0</v>
      </c>
      <c r="K215" s="89" t="s">
        <v>47</v>
      </c>
      <c r="L215" s="89" t="s">
        <v>71</v>
      </c>
      <c r="M215" s="89" t="s">
        <v>71</v>
      </c>
      <c r="N215" s="89" t="s">
        <v>71</v>
      </c>
      <c r="O215" s="89" t="s">
        <v>71</v>
      </c>
      <c r="P215" s="89"/>
      <c r="Q215" s="100" t="s">
        <v>33</v>
      </c>
      <c r="R215" s="191"/>
    </row>
    <row r="216" s="87" customFormat="1" ht="51" hidden="1" customHeight="1" spans="1:18">
      <c r="A216" s="188">
        <v>11</v>
      </c>
      <c r="B216" s="189">
        <v>2013</v>
      </c>
      <c r="C216" s="189" t="s">
        <v>19</v>
      </c>
      <c r="D216" s="105" t="s">
        <v>739</v>
      </c>
      <c r="E216" s="190" t="s">
        <v>72</v>
      </c>
      <c r="F216" s="95" t="s">
        <v>73</v>
      </c>
      <c r="G216" s="95" t="s">
        <v>74</v>
      </c>
      <c r="H216" s="89">
        <v>18</v>
      </c>
      <c r="I216" s="90">
        <v>18</v>
      </c>
      <c r="J216" s="90">
        <v>0</v>
      </c>
      <c r="K216" s="89" t="s">
        <v>47</v>
      </c>
      <c r="L216" s="89" t="s">
        <v>75</v>
      </c>
      <c r="M216" s="89" t="s">
        <v>75</v>
      </c>
      <c r="N216" s="89" t="s">
        <v>75</v>
      </c>
      <c r="O216" s="89" t="s">
        <v>75</v>
      </c>
      <c r="P216" s="89"/>
      <c r="Q216" s="100" t="s">
        <v>33</v>
      </c>
      <c r="R216" s="191"/>
    </row>
    <row r="217" s="87" customFormat="1" ht="51" hidden="1" customHeight="1" spans="1:18">
      <c r="A217" s="188">
        <v>14</v>
      </c>
      <c r="B217" s="189">
        <v>2013</v>
      </c>
      <c r="C217" s="189" t="s">
        <v>19</v>
      </c>
      <c r="D217" s="105" t="s">
        <v>739</v>
      </c>
      <c r="E217" s="193" t="s">
        <v>84</v>
      </c>
      <c r="F217" s="95" t="s">
        <v>50</v>
      </c>
      <c r="G217" s="95" t="s">
        <v>85</v>
      </c>
      <c r="H217" s="89">
        <v>51</v>
      </c>
      <c r="I217" s="90">
        <v>51</v>
      </c>
      <c r="J217" s="90">
        <v>0</v>
      </c>
      <c r="K217" s="89" t="s">
        <v>30</v>
      </c>
      <c r="L217" s="89" t="s">
        <v>86</v>
      </c>
      <c r="M217" s="89" t="s">
        <v>86</v>
      </c>
      <c r="N217" s="89" t="s">
        <v>86</v>
      </c>
      <c r="O217" s="89" t="s">
        <v>86</v>
      </c>
      <c r="P217" s="89" t="s">
        <v>53</v>
      </c>
      <c r="Q217" s="100" t="s">
        <v>33</v>
      </c>
      <c r="R217" s="191"/>
    </row>
    <row r="218" s="87" customFormat="1" ht="51" hidden="1" customHeight="1" spans="1:18">
      <c r="A218" s="188">
        <v>20</v>
      </c>
      <c r="B218" s="189">
        <v>2013</v>
      </c>
      <c r="C218" s="189" t="s">
        <v>19</v>
      </c>
      <c r="D218" s="105" t="s">
        <v>739</v>
      </c>
      <c r="E218" s="190" t="s">
        <v>107</v>
      </c>
      <c r="F218" s="95" t="s">
        <v>108</v>
      </c>
      <c r="G218" s="95" t="s">
        <v>109</v>
      </c>
      <c r="H218" s="89">
        <v>40</v>
      </c>
      <c r="I218" s="90">
        <v>40</v>
      </c>
      <c r="J218" s="90">
        <v>0</v>
      </c>
      <c r="K218" s="89" t="s">
        <v>47</v>
      </c>
      <c r="L218" s="89" t="s">
        <v>110</v>
      </c>
      <c r="M218" s="89" t="s">
        <v>110</v>
      </c>
      <c r="N218" s="89" t="s">
        <v>110</v>
      </c>
      <c r="O218" s="89" t="s">
        <v>110</v>
      </c>
      <c r="P218" s="89"/>
      <c r="Q218" s="100" t="s">
        <v>33</v>
      </c>
      <c r="R218" s="191"/>
    </row>
    <row r="219" s="87" customFormat="1" ht="51" hidden="1" customHeight="1" spans="1:18">
      <c r="A219" s="188">
        <v>21</v>
      </c>
      <c r="B219" s="189">
        <v>2013</v>
      </c>
      <c r="C219" s="189" t="s">
        <v>19</v>
      </c>
      <c r="D219" s="105" t="s">
        <v>739</v>
      </c>
      <c r="E219" s="190" t="s">
        <v>111</v>
      </c>
      <c r="F219" s="95" t="s">
        <v>112</v>
      </c>
      <c r="G219" s="95" t="s">
        <v>113</v>
      </c>
      <c r="H219" s="89">
        <v>80</v>
      </c>
      <c r="I219" s="90">
        <v>80</v>
      </c>
      <c r="J219" s="90">
        <v>0</v>
      </c>
      <c r="K219" s="89" t="s">
        <v>23</v>
      </c>
      <c r="L219" s="101" t="s">
        <v>759</v>
      </c>
      <c r="M219" s="89" t="s">
        <v>114</v>
      </c>
      <c r="N219" s="101" t="s">
        <v>114</v>
      </c>
      <c r="O219" s="101" t="s">
        <v>114</v>
      </c>
      <c r="P219" s="101" t="s">
        <v>53</v>
      </c>
      <c r="Q219" s="100" t="s">
        <v>38</v>
      </c>
      <c r="R219" s="98" t="s">
        <v>54</v>
      </c>
    </row>
    <row r="220" s="87" customFormat="1" ht="51" hidden="1" customHeight="1" spans="1:18">
      <c r="A220" s="188">
        <v>22</v>
      </c>
      <c r="B220" s="189">
        <v>2013</v>
      </c>
      <c r="C220" s="189" t="s">
        <v>19</v>
      </c>
      <c r="D220" s="105" t="s">
        <v>739</v>
      </c>
      <c r="E220" s="190" t="s">
        <v>115</v>
      </c>
      <c r="F220" s="95" t="s">
        <v>112</v>
      </c>
      <c r="G220" s="95" t="s">
        <v>116</v>
      </c>
      <c r="H220" s="89">
        <v>79</v>
      </c>
      <c r="I220" s="90">
        <v>79</v>
      </c>
      <c r="J220" s="90">
        <v>0</v>
      </c>
      <c r="K220" s="89" t="s">
        <v>23</v>
      </c>
      <c r="L220" s="101" t="s">
        <v>759</v>
      </c>
      <c r="M220" s="89" t="s">
        <v>117</v>
      </c>
      <c r="N220" s="101" t="s">
        <v>117</v>
      </c>
      <c r="O220" s="101" t="s">
        <v>117</v>
      </c>
      <c r="P220" s="101" t="s">
        <v>53</v>
      </c>
      <c r="Q220" s="100" t="s">
        <v>38</v>
      </c>
      <c r="R220" s="98" t="s">
        <v>54</v>
      </c>
    </row>
    <row r="221" s="87" customFormat="1" ht="51" hidden="1" customHeight="1" spans="1:18">
      <c r="A221" s="188">
        <v>28</v>
      </c>
      <c r="B221" s="189">
        <v>2013</v>
      </c>
      <c r="C221" s="189" t="s">
        <v>19</v>
      </c>
      <c r="D221" s="105" t="s">
        <v>739</v>
      </c>
      <c r="E221" s="193" t="s">
        <v>138</v>
      </c>
      <c r="F221" s="95" t="s">
        <v>139</v>
      </c>
      <c r="G221" s="95" t="s">
        <v>140</v>
      </c>
      <c r="H221" s="89">
        <v>10</v>
      </c>
      <c r="I221" s="90">
        <v>10</v>
      </c>
      <c r="J221" s="90">
        <v>0</v>
      </c>
      <c r="K221" s="89" t="s">
        <v>30</v>
      </c>
      <c r="L221" s="89" t="s">
        <v>66</v>
      </c>
      <c r="M221" s="89" t="s">
        <v>66</v>
      </c>
      <c r="N221" s="89" t="s">
        <v>66</v>
      </c>
      <c r="O221" s="89" t="s">
        <v>66</v>
      </c>
      <c r="P221" s="89" t="s">
        <v>53</v>
      </c>
      <c r="Q221" s="100" t="s">
        <v>33</v>
      </c>
      <c r="R221" s="191"/>
    </row>
    <row r="222" s="87" customFormat="1" ht="51" hidden="1" customHeight="1" spans="1:18">
      <c r="A222" s="188">
        <v>40</v>
      </c>
      <c r="B222" s="189">
        <v>2014</v>
      </c>
      <c r="C222" s="189" t="s">
        <v>19</v>
      </c>
      <c r="D222" s="105" t="s">
        <v>739</v>
      </c>
      <c r="E222" s="190" t="s">
        <v>174</v>
      </c>
      <c r="F222" s="95" t="s">
        <v>175</v>
      </c>
      <c r="G222" s="95" t="s">
        <v>176</v>
      </c>
      <c r="H222" s="89">
        <v>80</v>
      </c>
      <c r="I222" s="90">
        <v>80</v>
      </c>
      <c r="J222" s="90">
        <v>0</v>
      </c>
      <c r="K222" s="89" t="s">
        <v>23</v>
      </c>
      <c r="L222" s="89" t="s">
        <v>759</v>
      </c>
      <c r="M222" s="89" t="s">
        <v>1356</v>
      </c>
      <c r="N222" s="89" t="s">
        <v>177</v>
      </c>
      <c r="O222" s="89" t="s">
        <v>177</v>
      </c>
      <c r="P222" s="89" t="s">
        <v>53</v>
      </c>
      <c r="Q222" s="97" t="s">
        <v>38</v>
      </c>
      <c r="R222" s="191"/>
    </row>
    <row r="223" s="87" customFormat="1" ht="51" hidden="1" customHeight="1" spans="1:18">
      <c r="A223" s="188">
        <v>41</v>
      </c>
      <c r="B223" s="189">
        <v>2014</v>
      </c>
      <c r="C223" s="189" t="s">
        <v>19</v>
      </c>
      <c r="D223" s="105" t="s">
        <v>739</v>
      </c>
      <c r="E223" s="193" t="s">
        <v>178</v>
      </c>
      <c r="F223" s="95" t="s">
        <v>179</v>
      </c>
      <c r="G223" s="95" t="s">
        <v>180</v>
      </c>
      <c r="H223" s="89">
        <v>70</v>
      </c>
      <c r="I223" s="90">
        <v>70</v>
      </c>
      <c r="J223" s="90">
        <v>0</v>
      </c>
      <c r="K223" s="89" t="s">
        <v>47</v>
      </c>
      <c r="L223" s="89" t="s">
        <v>181</v>
      </c>
      <c r="M223" s="89" t="s">
        <v>181</v>
      </c>
      <c r="N223" s="89" t="s">
        <v>181</v>
      </c>
      <c r="O223" s="89" t="s">
        <v>181</v>
      </c>
      <c r="P223" s="89"/>
      <c r="Q223" s="97"/>
      <c r="R223" s="191"/>
    </row>
    <row r="224" s="87" customFormat="1" ht="51" hidden="1" customHeight="1" spans="1:18">
      <c r="A224" s="188">
        <v>43</v>
      </c>
      <c r="B224" s="189">
        <v>2014</v>
      </c>
      <c r="C224" s="189" t="s">
        <v>19</v>
      </c>
      <c r="D224" s="105" t="s">
        <v>739</v>
      </c>
      <c r="E224" s="190" t="s">
        <v>187</v>
      </c>
      <c r="F224" s="95" t="s">
        <v>50</v>
      </c>
      <c r="G224" s="95" t="s">
        <v>188</v>
      </c>
      <c r="H224" s="89">
        <v>45</v>
      </c>
      <c r="I224" s="90">
        <v>45</v>
      </c>
      <c r="J224" s="90">
        <v>0</v>
      </c>
      <c r="K224" s="89" t="s">
        <v>23</v>
      </c>
      <c r="L224" s="101" t="s">
        <v>759</v>
      </c>
      <c r="M224" s="89" t="s">
        <v>189</v>
      </c>
      <c r="N224" s="101" t="s">
        <v>189</v>
      </c>
      <c r="O224" s="101" t="s">
        <v>189</v>
      </c>
      <c r="P224" s="101" t="s">
        <v>53</v>
      </c>
      <c r="Q224" s="100" t="s">
        <v>38</v>
      </c>
      <c r="R224" s="98" t="s">
        <v>54</v>
      </c>
    </row>
    <row r="225" s="87" customFormat="1" ht="51" hidden="1" customHeight="1" spans="1:18">
      <c r="A225" s="188">
        <v>45</v>
      </c>
      <c r="B225" s="189">
        <v>2014</v>
      </c>
      <c r="C225" s="189" t="s">
        <v>19</v>
      </c>
      <c r="D225" s="105" t="s">
        <v>739</v>
      </c>
      <c r="E225" s="193" t="s">
        <v>194</v>
      </c>
      <c r="F225" s="95" t="s">
        <v>69</v>
      </c>
      <c r="G225" s="95" t="s">
        <v>195</v>
      </c>
      <c r="H225" s="89">
        <v>30</v>
      </c>
      <c r="I225" s="90">
        <v>30</v>
      </c>
      <c r="J225" s="90">
        <v>0</v>
      </c>
      <c r="K225" s="89" t="s">
        <v>47</v>
      </c>
      <c r="L225" s="89" t="s">
        <v>196</v>
      </c>
      <c r="M225" s="89" t="s">
        <v>196</v>
      </c>
      <c r="N225" s="89" t="s">
        <v>196</v>
      </c>
      <c r="O225" s="89" t="s">
        <v>196</v>
      </c>
      <c r="P225" s="89"/>
      <c r="Q225" s="100" t="s">
        <v>33</v>
      </c>
      <c r="R225" s="191"/>
    </row>
    <row r="226" s="87" customFormat="1" ht="51" hidden="1" customHeight="1" spans="1:18">
      <c r="A226" s="188">
        <v>46</v>
      </c>
      <c r="B226" s="189">
        <v>2014</v>
      </c>
      <c r="C226" s="189" t="s">
        <v>19</v>
      </c>
      <c r="D226" s="105" t="s">
        <v>739</v>
      </c>
      <c r="E226" s="193" t="s">
        <v>197</v>
      </c>
      <c r="F226" s="95" t="s">
        <v>198</v>
      </c>
      <c r="G226" s="95" t="s">
        <v>199</v>
      </c>
      <c r="H226" s="89">
        <v>77</v>
      </c>
      <c r="I226" s="90">
        <v>77</v>
      </c>
      <c r="J226" s="90">
        <v>0</v>
      </c>
      <c r="K226" s="89" t="s">
        <v>23</v>
      </c>
      <c r="L226" s="89" t="s">
        <v>759</v>
      </c>
      <c r="M226" s="89" t="s">
        <v>200</v>
      </c>
      <c r="N226" s="89" t="s">
        <v>200</v>
      </c>
      <c r="O226" s="89" t="s">
        <v>200</v>
      </c>
      <c r="P226" s="89" t="s">
        <v>53</v>
      </c>
      <c r="Q226" s="100" t="s">
        <v>127</v>
      </c>
      <c r="R226" s="191"/>
    </row>
    <row r="227" s="87" customFormat="1" ht="51" hidden="1" customHeight="1" spans="1:18">
      <c r="A227" s="188">
        <v>48</v>
      </c>
      <c r="B227" s="189">
        <v>2014</v>
      </c>
      <c r="C227" s="189" t="s">
        <v>19</v>
      </c>
      <c r="D227" s="105" t="s">
        <v>739</v>
      </c>
      <c r="E227" s="190" t="s">
        <v>206</v>
      </c>
      <c r="F227" s="95" t="s">
        <v>207</v>
      </c>
      <c r="G227" s="95" t="s">
        <v>208</v>
      </c>
      <c r="H227" s="89">
        <v>200</v>
      </c>
      <c r="I227" s="90">
        <v>200</v>
      </c>
      <c r="J227" s="90">
        <v>0</v>
      </c>
      <c r="K227" s="89" t="s">
        <v>47</v>
      </c>
      <c r="L227" s="89" t="s">
        <v>209</v>
      </c>
      <c r="M227" s="89" t="s">
        <v>209</v>
      </c>
      <c r="N227" s="89" t="s">
        <v>209</v>
      </c>
      <c r="O227" s="89" t="s">
        <v>209</v>
      </c>
      <c r="P227" s="89"/>
      <c r="Q227" s="100" t="s">
        <v>33</v>
      </c>
      <c r="R227" s="191"/>
    </row>
    <row r="228" s="87" customFormat="1" ht="51" hidden="1" customHeight="1" spans="1:18">
      <c r="A228" s="188">
        <v>50</v>
      </c>
      <c r="B228" s="189">
        <v>2014</v>
      </c>
      <c r="C228" s="189" t="s">
        <v>19</v>
      </c>
      <c r="D228" s="105" t="s">
        <v>739</v>
      </c>
      <c r="E228" s="193" t="s">
        <v>215</v>
      </c>
      <c r="F228" s="95" t="s">
        <v>108</v>
      </c>
      <c r="G228" s="95" t="s">
        <v>216</v>
      </c>
      <c r="H228" s="89">
        <v>25</v>
      </c>
      <c r="I228" s="90">
        <v>25</v>
      </c>
      <c r="J228" s="90">
        <v>0</v>
      </c>
      <c r="K228" s="89" t="s">
        <v>30</v>
      </c>
      <c r="L228" s="89" t="s">
        <v>217</v>
      </c>
      <c r="M228" s="89" t="s">
        <v>217</v>
      </c>
      <c r="N228" s="89" t="s">
        <v>217</v>
      </c>
      <c r="O228" s="89" t="s">
        <v>217</v>
      </c>
      <c r="P228" s="89" t="s">
        <v>53</v>
      </c>
      <c r="Q228" s="100" t="s">
        <v>33</v>
      </c>
      <c r="R228" s="191"/>
    </row>
    <row r="229" s="87" customFormat="1" ht="51" hidden="1" customHeight="1" spans="1:18">
      <c r="A229" s="188">
        <v>66</v>
      </c>
      <c r="B229" s="189">
        <v>2015</v>
      </c>
      <c r="C229" s="189" t="s">
        <v>19</v>
      </c>
      <c r="D229" s="105" t="s">
        <v>739</v>
      </c>
      <c r="E229" s="193" t="s">
        <v>238</v>
      </c>
      <c r="F229" s="95" t="s">
        <v>239</v>
      </c>
      <c r="G229" s="95" t="s">
        <v>240</v>
      </c>
      <c r="H229" s="89">
        <v>226</v>
      </c>
      <c r="I229" s="90">
        <v>226</v>
      </c>
      <c r="J229" s="90">
        <v>0</v>
      </c>
      <c r="K229" s="89" t="s">
        <v>23</v>
      </c>
      <c r="L229" s="89" t="s">
        <v>759</v>
      </c>
      <c r="M229" s="89" t="s">
        <v>241</v>
      </c>
      <c r="N229" s="89" t="s">
        <v>241</v>
      </c>
      <c r="O229" s="89" t="s">
        <v>241</v>
      </c>
      <c r="P229" s="89" t="s">
        <v>242</v>
      </c>
      <c r="Q229" s="100" t="s">
        <v>26</v>
      </c>
      <c r="R229" s="191"/>
    </row>
    <row r="230" s="87" customFormat="1" ht="51" hidden="1" customHeight="1" spans="1:18">
      <c r="A230" s="188">
        <v>69</v>
      </c>
      <c r="B230" s="189">
        <v>2015</v>
      </c>
      <c r="C230" s="189" t="s">
        <v>19</v>
      </c>
      <c r="D230" s="105" t="s">
        <v>739</v>
      </c>
      <c r="E230" s="190" t="s">
        <v>247</v>
      </c>
      <c r="F230" s="95" t="s">
        <v>139</v>
      </c>
      <c r="G230" s="95" t="s">
        <v>248</v>
      </c>
      <c r="H230" s="89">
        <v>80</v>
      </c>
      <c r="I230" s="90">
        <v>80</v>
      </c>
      <c r="J230" s="90">
        <v>0</v>
      </c>
      <c r="K230" s="89" t="s">
        <v>23</v>
      </c>
      <c r="L230" s="89" t="s">
        <v>759</v>
      </c>
      <c r="M230" s="89" t="s">
        <v>249</v>
      </c>
      <c r="N230" s="89" t="s">
        <v>66</v>
      </c>
      <c r="O230" s="89" t="s">
        <v>66</v>
      </c>
      <c r="P230" s="89" t="s">
        <v>53</v>
      </c>
      <c r="Q230" s="100" t="s">
        <v>38</v>
      </c>
      <c r="R230" s="191"/>
    </row>
    <row r="231" s="87" customFormat="1" ht="51" hidden="1" customHeight="1" spans="1:18">
      <c r="A231" s="188">
        <v>72</v>
      </c>
      <c r="B231" s="189">
        <v>2015</v>
      </c>
      <c r="C231" s="189" t="s">
        <v>19</v>
      </c>
      <c r="D231" s="105" t="s">
        <v>739</v>
      </c>
      <c r="E231" s="190" t="s">
        <v>252</v>
      </c>
      <c r="F231" s="95" t="s">
        <v>253</v>
      </c>
      <c r="G231" s="95" t="s">
        <v>254</v>
      </c>
      <c r="H231" s="89">
        <v>25</v>
      </c>
      <c r="I231" s="90">
        <v>25</v>
      </c>
      <c r="J231" s="90">
        <v>0</v>
      </c>
      <c r="K231" s="89" t="s">
        <v>47</v>
      </c>
      <c r="L231" s="89" t="s">
        <v>255</v>
      </c>
      <c r="M231" s="89" t="s">
        <v>255</v>
      </c>
      <c r="N231" s="89" t="s">
        <v>255</v>
      </c>
      <c r="O231" s="89" t="s">
        <v>255</v>
      </c>
      <c r="P231" s="89"/>
      <c r="Q231" s="100" t="s">
        <v>33</v>
      </c>
      <c r="R231" s="191"/>
    </row>
    <row r="232" s="87" customFormat="1" ht="51" hidden="1" customHeight="1" spans="1:18">
      <c r="A232" s="188">
        <v>75</v>
      </c>
      <c r="B232" s="189">
        <v>2015</v>
      </c>
      <c r="C232" s="189" t="s">
        <v>19</v>
      </c>
      <c r="D232" s="105" t="s">
        <v>739</v>
      </c>
      <c r="E232" s="190" t="s">
        <v>263</v>
      </c>
      <c r="F232" s="95" t="s">
        <v>198</v>
      </c>
      <c r="G232" s="95" t="s">
        <v>264</v>
      </c>
      <c r="H232" s="89">
        <v>65</v>
      </c>
      <c r="I232" s="90">
        <v>65</v>
      </c>
      <c r="J232" s="90">
        <v>0</v>
      </c>
      <c r="K232" s="89" t="s">
        <v>23</v>
      </c>
      <c r="L232" s="89" t="s">
        <v>759</v>
      </c>
      <c r="M232" s="89" t="s">
        <v>200</v>
      </c>
      <c r="N232" s="89" t="s">
        <v>200</v>
      </c>
      <c r="O232" s="89" t="s">
        <v>200</v>
      </c>
      <c r="P232" s="89" t="s">
        <v>53</v>
      </c>
      <c r="Q232" s="100" t="s">
        <v>102</v>
      </c>
      <c r="R232" s="191"/>
    </row>
    <row r="233" s="87" customFormat="1" ht="51" hidden="1" customHeight="1" spans="1:18">
      <c r="A233" s="188">
        <v>83</v>
      </c>
      <c r="B233" s="189">
        <v>2015</v>
      </c>
      <c r="C233" s="189" t="s">
        <v>19</v>
      </c>
      <c r="D233" s="105" t="s">
        <v>739</v>
      </c>
      <c r="E233" s="190" t="s">
        <v>289</v>
      </c>
      <c r="F233" s="95" t="s">
        <v>69</v>
      </c>
      <c r="G233" s="95" t="s">
        <v>290</v>
      </c>
      <c r="H233" s="89">
        <v>40</v>
      </c>
      <c r="I233" s="90">
        <v>40</v>
      </c>
      <c r="J233" s="90">
        <v>0</v>
      </c>
      <c r="K233" s="89" t="s">
        <v>47</v>
      </c>
      <c r="L233" s="89" t="s">
        <v>291</v>
      </c>
      <c r="M233" s="89" t="s">
        <v>291</v>
      </c>
      <c r="N233" s="89" t="s">
        <v>291</v>
      </c>
      <c r="O233" s="89" t="s">
        <v>291</v>
      </c>
      <c r="P233" s="89"/>
      <c r="Q233" s="100" t="s">
        <v>33</v>
      </c>
      <c r="R233" s="191"/>
    </row>
    <row r="234" s="87" customFormat="1" ht="51" hidden="1" customHeight="1" spans="1:18">
      <c r="A234" s="188">
        <v>117</v>
      </c>
      <c r="B234" s="189">
        <v>2016</v>
      </c>
      <c r="C234" s="194" t="s">
        <v>300</v>
      </c>
      <c r="D234" s="105" t="s">
        <v>739</v>
      </c>
      <c r="E234" s="190" t="s">
        <v>383</v>
      </c>
      <c r="F234" s="95" t="s">
        <v>384</v>
      </c>
      <c r="G234" s="95" t="s">
        <v>385</v>
      </c>
      <c r="H234" s="89">
        <v>39.06</v>
      </c>
      <c r="I234" s="90">
        <v>39.06</v>
      </c>
      <c r="J234" s="90">
        <v>0</v>
      </c>
      <c r="K234" s="89" t="s">
        <v>47</v>
      </c>
      <c r="L234" s="89" t="s">
        <v>386</v>
      </c>
      <c r="M234" s="89" t="s">
        <v>386</v>
      </c>
      <c r="N234" s="89" t="s">
        <v>386</v>
      </c>
      <c r="O234" s="89" t="s">
        <v>386</v>
      </c>
      <c r="P234" s="89"/>
      <c r="Q234" s="100" t="s">
        <v>33</v>
      </c>
      <c r="R234" s="191"/>
    </row>
    <row r="235" s="87" customFormat="1" ht="51" hidden="1" customHeight="1" spans="1:18">
      <c r="A235" s="188">
        <v>121</v>
      </c>
      <c r="B235" s="189">
        <v>2016</v>
      </c>
      <c r="C235" s="194" t="s">
        <v>300</v>
      </c>
      <c r="D235" s="105" t="s">
        <v>739</v>
      </c>
      <c r="E235" s="190" t="s">
        <v>398</v>
      </c>
      <c r="F235" s="95" t="s">
        <v>253</v>
      </c>
      <c r="G235" s="95" t="s">
        <v>399</v>
      </c>
      <c r="H235" s="89">
        <v>5.071</v>
      </c>
      <c r="I235" s="90">
        <v>5.071</v>
      </c>
      <c r="J235" s="90">
        <v>0</v>
      </c>
      <c r="K235" s="89" t="s">
        <v>47</v>
      </c>
      <c r="L235" s="89" t="s">
        <v>400</v>
      </c>
      <c r="M235" s="89" t="s">
        <v>400</v>
      </c>
      <c r="N235" s="89" t="s">
        <v>400</v>
      </c>
      <c r="O235" s="89" t="s">
        <v>400</v>
      </c>
      <c r="P235" s="89"/>
      <c r="Q235" s="100" t="s">
        <v>33</v>
      </c>
      <c r="R235" s="191"/>
    </row>
    <row r="236" s="87" customFormat="1" ht="51" hidden="1" customHeight="1" spans="1:18">
      <c r="A236" s="188">
        <v>128</v>
      </c>
      <c r="B236" s="189">
        <v>2016</v>
      </c>
      <c r="C236" s="194" t="s">
        <v>300</v>
      </c>
      <c r="D236" s="105" t="s">
        <v>739</v>
      </c>
      <c r="E236" s="193" t="s">
        <v>421</v>
      </c>
      <c r="F236" s="95" t="s">
        <v>112</v>
      </c>
      <c r="G236" s="95" t="s">
        <v>422</v>
      </c>
      <c r="H236" s="89">
        <v>30.04</v>
      </c>
      <c r="I236" s="90">
        <v>30.04</v>
      </c>
      <c r="J236" s="90">
        <v>0</v>
      </c>
      <c r="K236" s="89" t="s">
        <v>30</v>
      </c>
      <c r="L236" s="89" t="s">
        <v>423</v>
      </c>
      <c r="M236" s="89" t="s">
        <v>423</v>
      </c>
      <c r="N236" s="89" t="s">
        <v>423</v>
      </c>
      <c r="O236" s="89" t="s">
        <v>423</v>
      </c>
      <c r="P236" s="89" t="s">
        <v>53</v>
      </c>
      <c r="Q236" s="100" t="s">
        <v>33</v>
      </c>
      <c r="R236" s="191"/>
    </row>
    <row r="237" s="87" customFormat="1" ht="51" hidden="1" customHeight="1" spans="1:18">
      <c r="A237" s="188">
        <v>129</v>
      </c>
      <c r="B237" s="189">
        <v>2016</v>
      </c>
      <c r="C237" s="194" t="s">
        <v>300</v>
      </c>
      <c r="D237" s="105" t="s">
        <v>739</v>
      </c>
      <c r="E237" s="190" t="s">
        <v>424</v>
      </c>
      <c r="F237" s="95" t="s">
        <v>139</v>
      </c>
      <c r="G237" s="95" t="s">
        <v>425</v>
      </c>
      <c r="H237" s="89">
        <v>6.02</v>
      </c>
      <c r="I237" s="90">
        <v>6.02</v>
      </c>
      <c r="J237" s="90">
        <v>0</v>
      </c>
      <c r="K237" s="89" t="s">
        <v>23</v>
      </c>
      <c r="L237" s="89" t="s">
        <v>759</v>
      </c>
      <c r="M237" s="89" t="s">
        <v>249</v>
      </c>
      <c r="N237" s="89" t="s">
        <v>66</v>
      </c>
      <c r="O237" s="89" t="s">
        <v>66</v>
      </c>
      <c r="P237" s="89" t="s">
        <v>53</v>
      </c>
      <c r="Q237" s="100" t="s">
        <v>38</v>
      </c>
      <c r="R237" s="191"/>
    </row>
    <row r="238" s="87" customFormat="1" ht="51" hidden="1" customHeight="1" spans="1:18">
      <c r="A238" s="188">
        <v>132</v>
      </c>
      <c r="B238" s="189">
        <v>2016</v>
      </c>
      <c r="C238" s="194" t="s">
        <v>433</v>
      </c>
      <c r="D238" s="105" t="s">
        <v>739</v>
      </c>
      <c r="E238" s="190" t="s">
        <v>434</v>
      </c>
      <c r="F238" s="95" t="s">
        <v>435</v>
      </c>
      <c r="G238" s="95" t="s">
        <v>436</v>
      </c>
      <c r="H238" s="89">
        <v>170.94</v>
      </c>
      <c r="I238" s="90">
        <v>170.94</v>
      </c>
      <c r="J238" s="90">
        <v>0</v>
      </c>
      <c r="K238" s="89" t="s">
        <v>23</v>
      </c>
      <c r="L238" s="89" t="s">
        <v>759</v>
      </c>
      <c r="M238" s="89" t="s">
        <v>437</v>
      </c>
      <c r="N238" s="89" t="s">
        <v>437</v>
      </c>
      <c r="O238" s="89" t="s">
        <v>437</v>
      </c>
      <c r="P238" s="89" t="s">
        <v>53</v>
      </c>
      <c r="Q238" s="100" t="s">
        <v>38</v>
      </c>
      <c r="R238" s="191"/>
    </row>
    <row r="239" s="87" customFormat="1" ht="51" hidden="1" customHeight="1" spans="1:18">
      <c r="A239" s="188">
        <v>133</v>
      </c>
      <c r="B239" s="189">
        <v>2016</v>
      </c>
      <c r="C239" s="194" t="s">
        <v>300</v>
      </c>
      <c r="D239" s="105" t="s">
        <v>739</v>
      </c>
      <c r="E239" s="190" t="s">
        <v>438</v>
      </c>
      <c r="F239" s="95" t="s">
        <v>139</v>
      </c>
      <c r="G239" s="95" t="s">
        <v>439</v>
      </c>
      <c r="H239" s="89">
        <v>15</v>
      </c>
      <c r="I239" s="90">
        <v>15</v>
      </c>
      <c r="J239" s="90">
        <v>0</v>
      </c>
      <c r="K239" s="89" t="s">
        <v>23</v>
      </c>
      <c r="L239" s="89" t="s">
        <v>759</v>
      </c>
      <c r="M239" s="89" t="s">
        <v>249</v>
      </c>
      <c r="N239" s="89" t="s">
        <v>66</v>
      </c>
      <c r="O239" s="89" t="s">
        <v>66</v>
      </c>
      <c r="P239" s="89" t="s">
        <v>53</v>
      </c>
      <c r="Q239" s="100" t="s">
        <v>38</v>
      </c>
      <c r="R239" s="191"/>
    </row>
    <row r="240" s="87" customFormat="1" ht="51" hidden="1" customHeight="1" spans="1:18">
      <c r="A240" s="188">
        <v>136</v>
      </c>
      <c r="B240" s="189">
        <v>2016</v>
      </c>
      <c r="C240" s="194" t="s">
        <v>300</v>
      </c>
      <c r="D240" s="105" t="s">
        <v>739</v>
      </c>
      <c r="E240" s="193" t="s">
        <v>446</v>
      </c>
      <c r="F240" s="95" t="s">
        <v>198</v>
      </c>
      <c r="G240" s="95" t="s">
        <v>447</v>
      </c>
      <c r="H240" s="89">
        <v>10</v>
      </c>
      <c r="I240" s="90">
        <v>10</v>
      </c>
      <c r="J240" s="90">
        <v>0</v>
      </c>
      <c r="K240" s="89" t="s">
        <v>23</v>
      </c>
      <c r="L240" s="101" t="s">
        <v>759</v>
      </c>
      <c r="M240" s="89" t="s">
        <v>37</v>
      </c>
      <c r="N240" s="101" t="s">
        <v>37</v>
      </c>
      <c r="O240" s="101" t="s">
        <v>37</v>
      </c>
      <c r="P240" s="101" t="s">
        <v>53</v>
      </c>
      <c r="Q240" s="100" t="s">
        <v>127</v>
      </c>
      <c r="R240" s="98" t="s">
        <v>37</v>
      </c>
    </row>
    <row r="241" s="87" customFormat="1" ht="51" hidden="1" customHeight="1" spans="1:18">
      <c r="A241" s="188">
        <v>144</v>
      </c>
      <c r="B241" s="189">
        <v>2017</v>
      </c>
      <c r="C241" s="194" t="s">
        <v>300</v>
      </c>
      <c r="D241" s="105" t="s">
        <v>739</v>
      </c>
      <c r="E241" s="190" t="s">
        <v>451</v>
      </c>
      <c r="F241" s="95" t="s">
        <v>452</v>
      </c>
      <c r="G241" s="95" t="s">
        <v>453</v>
      </c>
      <c r="H241" s="89">
        <v>1500</v>
      </c>
      <c r="I241" s="90">
        <v>500</v>
      </c>
      <c r="J241" s="90">
        <v>1000</v>
      </c>
      <c r="K241" s="89" t="s">
        <v>23</v>
      </c>
      <c r="L241" s="101" t="s">
        <v>759</v>
      </c>
      <c r="M241" s="89" t="s">
        <v>454</v>
      </c>
      <c r="N241" s="101" t="s">
        <v>86</v>
      </c>
      <c r="O241" s="101" t="s">
        <v>86</v>
      </c>
      <c r="P241" s="101" t="s">
        <v>53</v>
      </c>
      <c r="Q241" s="100" t="s">
        <v>38</v>
      </c>
      <c r="R241" s="98" t="s">
        <v>455</v>
      </c>
    </row>
    <row r="242" s="87" customFormat="1" ht="51" hidden="1" customHeight="1" spans="1:18">
      <c r="A242" s="188">
        <v>152</v>
      </c>
      <c r="B242" s="189">
        <v>2017</v>
      </c>
      <c r="C242" s="194" t="s">
        <v>300</v>
      </c>
      <c r="D242" s="105" t="s">
        <v>739</v>
      </c>
      <c r="E242" s="190" t="s">
        <v>480</v>
      </c>
      <c r="F242" s="95" t="s">
        <v>481</v>
      </c>
      <c r="G242" s="95" t="s">
        <v>482</v>
      </c>
      <c r="H242" s="89">
        <v>79.8</v>
      </c>
      <c r="I242" s="90">
        <v>35</v>
      </c>
      <c r="J242" s="90">
        <v>44.8</v>
      </c>
      <c r="K242" s="89" t="s">
        <v>23</v>
      </c>
      <c r="L242" s="101" t="s">
        <v>759</v>
      </c>
      <c r="M242" s="89" t="s">
        <v>483</v>
      </c>
      <c r="N242" s="101" t="s">
        <v>483</v>
      </c>
      <c r="O242" s="101" t="s">
        <v>483</v>
      </c>
      <c r="P242" s="101" t="s">
        <v>53</v>
      </c>
      <c r="Q242" s="100" t="s">
        <v>38</v>
      </c>
      <c r="R242" s="98" t="s">
        <v>54</v>
      </c>
    </row>
    <row r="243" s="87" customFormat="1" ht="51" hidden="1" customHeight="1" spans="1:18">
      <c r="A243" s="188">
        <v>166</v>
      </c>
      <c r="B243" s="189">
        <v>2017</v>
      </c>
      <c r="C243" s="194" t="s">
        <v>300</v>
      </c>
      <c r="D243" s="105" t="s">
        <v>739</v>
      </c>
      <c r="E243" s="190" t="s">
        <v>523</v>
      </c>
      <c r="F243" s="95" t="s">
        <v>69</v>
      </c>
      <c r="G243" s="95" t="s">
        <v>524</v>
      </c>
      <c r="H243" s="89">
        <v>36</v>
      </c>
      <c r="I243" s="90">
        <v>25</v>
      </c>
      <c r="J243" s="90">
        <v>11</v>
      </c>
      <c r="K243" s="89" t="s">
        <v>47</v>
      </c>
      <c r="L243" s="89" t="s">
        <v>525</v>
      </c>
      <c r="M243" s="89" t="s">
        <v>525</v>
      </c>
      <c r="N243" s="89" t="s">
        <v>525</v>
      </c>
      <c r="O243" s="89" t="s">
        <v>525</v>
      </c>
      <c r="P243" s="89"/>
      <c r="Q243" s="100" t="s">
        <v>33</v>
      </c>
      <c r="R243" s="191"/>
    </row>
    <row r="244" s="87" customFormat="1" ht="51" hidden="1" customHeight="1" spans="1:18">
      <c r="A244" s="188">
        <v>172</v>
      </c>
      <c r="B244" s="189">
        <v>2017</v>
      </c>
      <c r="C244" s="194" t="s">
        <v>300</v>
      </c>
      <c r="D244" s="105" t="s">
        <v>739</v>
      </c>
      <c r="E244" s="193" t="s">
        <v>539</v>
      </c>
      <c r="F244" s="95" t="s">
        <v>50</v>
      </c>
      <c r="G244" s="95" t="s">
        <v>540</v>
      </c>
      <c r="H244" s="89">
        <v>49.65</v>
      </c>
      <c r="I244" s="90">
        <v>49.65</v>
      </c>
      <c r="J244" s="90">
        <v>0</v>
      </c>
      <c r="K244" s="89" t="s">
        <v>30</v>
      </c>
      <c r="L244" s="89" t="s">
        <v>86</v>
      </c>
      <c r="M244" s="89" t="s">
        <v>86</v>
      </c>
      <c r="N244" s="89" t="s">
        <v>86</v>
      </c>
      <c r="O244" s="89" t="s">
        <v>86</v>
      </c>
      <c r="P244" s="89" t="s">
        <v>53</v>
      </c>
      <c r="Q244" s="100" t="s">
        <v>33</v>
      </c>
      <c r="R244" s="191"/>
    </row>
    <row r="245" s="87" customFormat="1" ht="51" hidden="1" customHeight="1" spans="1:18">
      <c r="A245" s="188">
        <v>203</v>
      </c>
      <c r="B245" s="189">
        <v>2018</v>
      </c>
      <c r="C245" s="194" t="s">
        <v>300</v>
      </c>
      <c r="D245" s="105" t="s">
        <v>739</v>
      </c>
      <c r="E245" s="190" t="s">
        <v>621</v>
      </c>
      <c r="F245" s="95" t="s">
        <v>198</v>
      </c>
      <c r="G245" s="95" t="s">
        <v>622</v>
      </c>
      <c r="H245" s="89">
        <v>15.000035</v>
      </c>
      <c r="I245" s="90">
        <v>15.000035</v>
      </c>
      <c r="J245" s="90">
        <v>0</v>
      </c>
      <c r="K245" s="89" t="s">
        <v>47</v>
      </c>
      <c r="L245" s="89" t="s">
        <v>623</v>
      </c>
      <c r="M245" s="89" t="s">
        <v>623</v>
      </c>
      <c r="N245" s="89" t="s">
        <v>623</v>
      </c>
      <c r="O245" s="89" t="s">
        <v>623</v>
      </c>
      <c r="P245" s="89"/>
      <c r="Q245" s="100" t="s">
        <v>33</v>
      </c>
      <c r="R245" s="191"/>
    </row>
    <row r="246" s="87" customFormat="1" ht="51" hidden="1" customHeight="1" spans="1:18">
      <c r="A246" s="188">
        <v>216</v>
      </c>
      <c r="B246" s="189">
        <v>2018</v>
      </c>
      <c r="C246" s="194" t="s">
        <v>300</v>
      </c>
      <c r="D246" s="105" t="s">
        <v>739</v>
      </c>
      <c r="E246" s="190" t="s">
        <v>666</v>
      </c>
      <c r="F246" s="95" t="s">
        <v>667</v>
      </c>
      <c r="G246" s="95" t="s">
        <v>668</v>
      </c>
      <c r="H246" s="89">
        <v>300</v>
      </c>
      <c r="I246" s="90">
        <v>300</v>
      </c>
      <c r="J246" s="90">
        <v>0</v>
      </c>
      <c r="K246" s="89" t="s">
        <v>23</v>
      </c>
      <c r="L246" s="101" t="s">
        <v>759</v>
      </c>
      <c r="M246" s="89" t="s">
        <v>462</v>
      </c>
      <c r="N246" s="101" t="s">
        <v>669</v>
      </c>
      <c r="O246" s="101" t="s">
        <v>669</v>
      </c>
      <c r="P246" s="101" t="s">
        <v>53</v>
      </c>
      <c r="Q246" s="100" t="s">
        <v>102</v>
      </c>
      <c r="R246" s="98" t="s">
        <v>463</v>
      </c>
    </row>
    <row r="247" s="87" customFormat="1" ht="51" hidden="1" customHeight="1" spans="1:18">
      <c r="A247" s="188">
        <v>238</v>
      </c>
      <c r="B247" s="189">
        <v>2020</v>
      </c>
      <c r="C247" s="194" t="s">
        <v>300</v>
      </c>
      <c r="D247" s="105" t="s">
        <v>739</v>
      </c>
      <c r="E247" s="190" t="s">
        <v>723</v>
      </c>
      <c r="F247" s="95" t="s">
        <v>724</v>
      </c>
      <c r="G247" s="95" t="s">
        <v>725</v>
      </c>
      <c r="H247" s="89">
        <v>110.8396692</v>
      </c>
      <c r="I247" s="90">
        <v>96.99</v>
      </c>
      <c r="J247" s="90">
        <v>13.8496692</v>
      </c>
      <c r="K247" s="89" t="s">
        <v>47</v>
      </c>
      <c r="L247" s="89" t="s">
        <v>726</v>
      </c>
      <c r="M247" s="89" t="s">
        <v>726</v>
      </c>
      <c r="N247" s="89" t="s">
        <v>726</v>
      </c>
      <c r="O247" s="89" t="s">
        <v>726</v>
      </c>
      <c r="P247" s="89"/>
      <c r="Q247" s="100" t="s">
        <v>33</v>
      </c>
      <c r="R247" s="191"/>
    </row>
    <row r="248" s="87" customFormat="1" ht="51" hidden="1" customHeight="1" spans="1:18">
      <c r="A248" s="188">
        <v>241</v>
      </c>
      <c r="B248" s="189">
        <v>2020</v>
      </c>
      <c r="C248" s="194" t="s">
        <v>300</v>
      </c>
      <c r="D248" s="105" t="s">
        <v>739</v>
      </c>
      <c r="E248" s="193" t="s">
        <v>732</v>
      </c>
      <c r="F248" s="95" t="s">
        <v>69</v>
      </c>
      <c r="G248" s="95" t="s">
        <v>733</v>
      </c>
      <c r="H248" s="89">
        <v>24.88</v>
      </c>
      <c r="I248" s="90">
        <v>24.88</v>
      </c>
      <c r="J248" s="90">
        <v>0</v>
      </c>
      <c r="K248" s="89" t="s">
        <v>23</v>
      </c>
      <c r="L248" s="89" t="s">
        <v>759</v>
      </c>
      <c r="M248" s="89" t="s">
        <v>734</v>
      </c>
      <c r="N248" s="89" t="s">
        <v>1357</v>
      </c>
      <c r="O248" s="89" t="s">
        <v>1357</v>
      </c>
      <c r="P248" s="89" t="s">
        <v>53</v>
      </c>
      <c r="Q248" s="100" t="s">
        <v>127</v>
      </c>
      <c r="R248" s="191"/>
    </row>
    <row r="249" s="87" customFormat="1" ht="51" hidden="1" customHeight="1" spans="1:18">
      <c r="A249" s="188">
        <v>243</v>
      </c>
      <c r="B249" s="189">
        <v>2020</v>
      </c>
      <c r="C249" s="194" t="s">
        <v>300</v>
      </c>
      <c r="D249" s="105" t="s">
        <v>739</v>
      </c>
      <c r="E249" s="193" t="s">
        <v>738</v>
      </c>
      <c r="F249" s="95" t="s">
        <v>739</v>
      </c>
      <c r="G249" s="95" t="s">
        <v>740</v>
      </c>
      <c r="H249" s="89">
        <v>99.97</v>
      </c>
      <c r="I249" s="90">
        <v>99.97</v>
      </c>
      <c r="J249" s="90">
        <v>0</v>
      </c>
      <c r="K249" s="89" t="s">
        <v>23</v>
      </c>
      <c r="L249" s="89" t="s">
        <v>759</v>
      </c>
      <c r="M249" s="89" t="s">
        <v>1358</v>
      </c>
      <c r="N249" s="89" t="s">
        <v>1359</v>
      </c>
      <c r="O249" s="89" t="s">
        <v>1359</v>
      </c>
      <c r="P249" s="89" t="s">
        <v>53</v>
      </c>
      <c r="Q249" s="100" t="s">
        <v>127</v>
      </c>
      <c r="R249" s="191"/>
    </row>
    <row r="250" s="87" customFormat="1" ht="51" hidden="1" customHeight="1" spans="1:18">
      <c r="A250" s="188">
        <v>244</v>
      </c>
      <c r="B250" s="189">
        <v>2020</v>
      </c>
      <c r="C250" s="194" t="s">
        <v>300</v>
      </c>
      <c r="D250" s="105" t="s">
        <v>739</v>
      </c>
      <c r="E250" s="193" t="s">
        <v>742</v>
      </c>
      <c r="F250" s="95" t="s">
        <v>743</v>
      </c>
      <c r="G250" s="95" t="s">
        <v>744</v>
      </c>
      <c r="H250" s="89">
        <v>899.85</v>
      </c>
      <c r="I250" s="90">
        <v>899.85</v>
      </c>
      <c r="J250" s="90">
        <v>0</v>
      </c>
      <c r="K250" s="89" t="s">
        <v>30</v>
      </c>
      <c r="L250" s="89" t="s">
        <v>745</v>
      </c>
      <c r="M250" s="89" t="s">
        <v>746</v>
      </c>
      <c r="N250" s="89" t="s">
        <v>745</v>
      </c>
      <c r="O250" s="89" t="s">
        <v>745</v>
      </c>
      <c r="P250" s="89" t="s">
        <v>747</v>
      </c>
      <c r="Q250" s="97"/>
      <c r="R250" s="191"/>
    </row>
    <row r="251" s="87" customFormat="1" ht="51" hidden="1" customHeight="1" spans="1:18">
      <c r="A251" s="188">
        <v>245</v>
      </c>
      <c r="B251" s="189">
        <v>2020</v>
      </c>
      <c r="C251" s="194" t="s">
        <v>300</v>
      </c>
      <c r="D251" s="105" t="s">
        <v>739</v>
      </c>
      <c r="E251" s="190" t="s">
        <v>748</v>
      </c>
      <c r="F251" s="95" t="s">
        <v>73</v>
      </c>
      <c r="G251" s="95" t="s">
        <v>749</v>
      </c>
      <c r="H251" s="89">
        <v>59.97</v>
      </c>
      <c r="I251" s="90">
        <v>59.97</v>
      </c>
      <c r="J251" s="90">
        <v>0</v>
      </c>
      <c r="K251" s="89" t="s">
        <v>47</v>
      </c>
      <c r="L251" s="89" t="s">
        <v>750</v>
      </c>
      <c r="M251" s="89" t="s">
        <v>750</v>
      </c>
      <c r="N251" s="89" t="s">
        <v>750</v>
      </c>
      <c r="O251" s="89" t="s">
        <v>750</v>
      </c>
      <c r="P251" s="89"/>
      <c r="Q251" s="100" t="s">
        <v>33</v>
      </c>
      <c r="R251" s="191"/>
    </row>
    <row r="252" s="87" customFormat="1" ht="51" hidden="1" customHeight="1" spans="1:18">
      <c r="A252" s="188">
        <v>247</v>
      </c>
      <c r="B252" s="189">
        <v>2020</v>
      </c>
      <c r="C252" s="194" t="s">
        <v>300</v>
      </c>
      <c r="D252" s="105" t="s">
        <v>739</v>
      </c>
      <c r="E252" s="193" t="s">
        <v>756</v>
      </c>
      <c r="F252" s="95" t="s">
        <v>757</v>
      </c>
      <c r="G252" s="95" t="s">
        <v>758</v>
      </c>
      <c r="H252" s="89">
        <v>1099.36</v>
      </c>
      <c r="I252" s="90">
        <v>1099.36</v>
      </c>
      <c r="J252" s="90">
        <v>0</v>
      </c>
      <c r="K252" s="89" t="s">
        <v>30</v>
      </c>
      <c r="L252" s="89" t="s">
        <v>759</v>
      </c>
      <c r="M252" s="89" t="s">
        <v>760</v>
      </c>
      <c r="N252" s="89" t="s">
        <v>759</v>
      </c>
      <c r="O252" s="89" t="s">
        <v>759</v>
      </c>
      <c r="P252" s="89" t="s">
        <v>761</v>
      </c>
      <c r="Q252" s="100"/>
      <c r="R252" s="191"/>
    </row>
    <row r="253" s="87" customFormat="1" ht="51" hidden="1" customHeight="1" spans="1:18">
      <c r="A253" s="188">
        <v>255</v>
      </c>
      <c r="B253" s="189">
        <v>2020</v>
      </c>
      <c r="C253" s="194" t="s">
        <v>300</v>
      </c>
      <c r="D253" s="105" t="s">
        <v>739</v>
      </c>
      <c r="E253" s="190" t="s">
        <v>784</v>
      </c>
      <c r="F253" s="95" t="s">
        <v>785</v>
      </c>
      <c r="G253" s="95" t="s">
        <v>786</v>
      </c>
      <c r="H253" s="89">
        <v>460.023142</v>
      </c>
      <c r="I253" s="90">
        <v>450</v>
      </c>
      <c r="J253" s="90">
        <v>10.023142</v>
      </c>
      <c r="K253" s="89" t="s">
        <v>23</v>
      </c>
      <c r="L253" s="101" t="s">
        <v>787</v>
      </c>
      <c r="M253" s="89" t="s">
        <v>454</v>
      </c>
      <c r="N253" s="101" t="s">
        <v>787</v>
      </c>
      <c r="O253" s="101" t="s">
        <v>787</v>
      </c>
      <c r="P253" s="101" t="s">
        <v>53</v>
      </c>
      <c r="Q253" s="100" t="s">
        <v>102</v>
      </c>
      <c r="R253" s="98" t="s">
        <v>455</v>
      </c>
    </row>
    <row r="254" s="87" customFormat="1" ht="51" hidden="1" customHeight="1" spans="1:18">
      <c r="A254" s="188">
        <v>267</v>
      </c>
      <c r="B254" s="189">
        <v>2020</v>
      </c>
      <c r="C254" s="194" t="s">
        <v>300</v>
      </c>
      <c r="D254" s="105" t="s">
        <v>739</v>
      </c>
      <c r="E254" s="193" t="s">
        <v>813</v>
      </c>
      <c r="F254" s="95" t="s">
        <v>198</v>
      </c>
      <c r="G254" s="95" t="s">
        <v>814</v>
      </c>
      <c r="H254" s="89">
        <v>104.68</v>
      </c>
      <c r="I254" s="90">
        <v>104.68</v>
      </c>
      <c r="J254" s="90">
        <v>0</v>
      </c>
      <c r="K254" s="89" t="s">
        <v>30</v>
      </c>
      <c r="L254" s="89" t="s">
        <v>200</v>
      </c>
      <c r="M254" s="89" t="s">
        <v>200</v>
      </c>
      <c r="N254" s="89" t="s">
        <v>200</v>
      </c>
      <c r="O254" s="89" t="s">
        <v>200</v>
      </c>
      <c r="P254" s="89" t="s">
        <v>53</v>
      </c>
      <c r="Q254" s="100" t="s">
        <v>33</v>
      </c>
      <c r="R254" s="191"/>
    </row>
    <row r="255" s="87" customFormat="1" ht="51" hidden="1" customHeight="1" spans="1:18">
      <c r="A255" s="188">
        <v>270</v>
      </c>
      <c r="B255" s="189">
        <v>2020</v>
      </c>
      <c r="C255" s="194" t="s">
        <v>300</v>
      </c>
      <c r="D255" s="105" t="s">
        <v>739</v>
      </c>
      <c r="E255" s="193" t="s">
        <v>820</v>
      </c>
      <c r="F255" s="95" t="s">
        <v>73</v>
      </c>
      <c r="G255" s="95" t="s">
        <v>821</v>
      </c>
      <c r="H255" s="89">
        <v>24.64</v>
      </c>
      <c r="I255" s="90">
        <v>24.64</v>
      </c>
      <c r="J255" s="90">
        <v>0</v>
      </c>
      <c r="K255" s="89" t="s">
        <v>30</v>
      </c>
      <c r="L255" s="89" t="s">
        <v>817</v>
      </c>
      <c r="M255" s="89" t="s">
        <v>817</v>
      </c>
      <c r="N255" s="89" t="s">
        <v>817</v>
      </c>
      <c r="O255" s="89" t="s">
        <v>817</v>
      </c>
      <c r="P255" s="89" t="s">
        <v>822</v>
      </c>
      <c r="Q255" s="100" t="s">
        <v>33</v>
      </c>
      <c r="R255" s="191"/>
    </row>
    <row r="256" s="87" customFormat="1" ht="51" hidden="1" customHeight="1" spans="1:18">
      <c r="A256" s="188">
        <v>292</v>
      </c>
      <c r="B256" s="189">
        <v>2021</v>
      </c>
      <c r="C256" s="194" t="s">
        <v>823</v>
      </c>
      <c r="D256" s="105" t="s">
        <v>739</v>
      </c>
      <c r="E256" s="190" t="s">
        <v>824</v>
      </c>
      <c r="F256" s="95" t="s">
        <v>825</v>
      </c>
      <c r="G256" s="95" t="s">
        <v>826</v>
      </c>
      <c r="H256" s="89">
        <v>1999.9</v>
      </c>
      <c r="I256" s="90">
        <v>1999.9</v>
      </c>
      <c r="J256" s="90">
        <v>0</v>
      </c>
      <c r="K256" s="89" t="s">
        <v>23</v>
      </c>
      <c r="L256" s="101" t="s">
        <v>827</v>
      </c>
      <c r="M256" s="89" t="s">
        <v>828</v>
      </c>
      <c r="N256" s="101" t="s">
        <v>827</v>
      </c>
      <c r="O256" s="101" t="s">
        <v>827</v>
      </c>
      <c r="P256" s="101" t="s">
        <v>53</v>
      </c>
      <c r="Q256" s="100" t="s">
        <v>102</v>
      </c>
      <c r="R256" s="98" t="s">
        <v>860</v>
      </c>
    </row>
    <row r="257" s="87" customFormat="1" ht="51" hidden="1" customHeight="1" spans="1:18">
      <c r="A257" s="188">
        <v>309</v>
      </c>
      <c r="B257" s="189">
        <v>2021</v>
      </c>
      <c r="C257" s="194" t="s">
        <v>823</v>
      </c>
      <c r="D257" s="105" t="s">
        <v>739</v>
      </c>
      <c r="E257" s="190" t="s">
        <v>876</v>
      </c>
      <c r="F257" s="95" t="s">
        <v>50</v>
      </c>
      <c r="G257" s="95" t="s">
        <v>877</v>
      </c>
      <c r="H257" s="89">
        <v>199.96</v>
      </c>
      <c r="I257" s="90">
        <v>199.96</v>
      </c>
      <c r="J257" s="90">
        <v>0</v>
      </c>
      <c r="K257" s="89" t="s">
        <v>23</v>
      </c>
      <c r="L257" s="101" t="s">
        <v>86</v>
      </c>
      <c r="M257" s="89" t="s">
        <v>454</v>
      </c>
      <c r="N257" s="101" t="s">
        <v>86</v>
      </c>
      <c r="O257" s="101" t="s">
        <v>86</v>
      </c>
      <c r="P257" s="101" t="s">
        <v>53</v>
      </c>
      <c r="Q257" s="100" t="s">
        <v>38</v>
      </c>
      <c r="R257" s="98" t="s">
        <v>455</v>
      </c>
    </row>
    <row r="258" s="87" customFormat="1" ht="51" hidden="1" customHeight="1" spans="1:18">
      <c r="A258" s="188">
        <v>313</v>
      </c>
      <c r="B258" s="189">
        <v>2021</v>
      </c>
      <c r="C258" s="194" t="s">
        <v>823</v>
      </c>
      <c r="D258" s="105" t="s">
        <v>739</v>
      </c>
      <c r="E258" s="190" t="s">
        <v>888</v>
      </c>
      <c r="F258" s="95" t="s">
        <v>108</v>
      </c>
      <c r="G258" s="95" t="s">
        <v>889</v>
      </c>
      <c r="H258" s="89">
        <v>104.94</v>
      </c>
      <c r="I258" s="90">
        <v>104.94</v>
      </c>
      <c r="J258" s="90">
        <v>0</v>
      </c>
      <c r="K258" s="89" t="s">
        <v>47</v>
      </c>
      <c r="L258" s="89" t="s">
        <v>110</v>
      </c>
      <c r="M258" s="89" t="s">
        <v>110</v>
      </c>
      <c r="N258" s="89" t="s">
        <v>110</v>
      </c>
      <c r="O258" s="89" t="s">
        <v>110</v>
      </c>
      <c r="P258" s="89"/>
      <c r="Q258" s="100" t="s">
        <v>33</v>
      </c>
      <c r="R258" s="191"/>
    </row>
    <row r="259" s="87" customFormat="1" ht="51" hidden="1" customHeight="1" spans="1:18">
      <c r="A259" s="188">
        <v>325</v>
      </c>
      <c r="B259" s="189">
        <v>2022</v>
      </c>
      <c r="C259" s="194" t="s">
        <v>823</v>
      </c>
      <c r="D259" s="105" t="s">
        <v>739</v>
      </c>
      <c r="E259" s="193" t="s">
        <v>897</v>
      </c>
      <c r="F259" s="95" t="s">
        <v>898</v>
      </c>
      <c r="G259" s="95" t="s">
        <v>899</v>
      </c>
      <c r="H259" s="89">
        <v>1534.9</v>
      </c>
      <c r="I259" s="90">
        <v>1534.9</v>
      </c>
      <c r="J259" s="90">
        <v>0</v>
      </c>
      <c r="K259" s="89" t="s">
        <v>30</v>
      </c>
      <c r="L259" s="89" t="s">
        <v>900</v>
      </c>
      <c r="M259" s="89" t="s">
        <v>901</v>
      </c>
      <c r="N259" s="89" t="s">
        <v>900</v>
      </c>
      <c r="O259" s="89" t="s">
        <v>900</v>
      </c>
      <c r="P259" s="89" t="s">
        <v>747</v>
      </c>
      <c r="Q259" s="100" t="s">
        <v>33</v>
      </c>
      <c r="R259" s="191"/>
    </row>
    <row r="260" s="87" customFormat="1" ht="51" hidden="1" customHeight="1" spans="1:18">
      <c r="A260" s="188">
        <v>329</v>
      </c>
      <c r="B260" s="189">
        <v>2022</v>
      </c>
      <c r="C260" s="194" t="s">
        <v>823</v>
      </c>
      <c r="D260" s="105" t="s">
        <v>739</v>
      </c>
      <c r="E260" s="190" t="s">
        <v>912</v>
      </c>
      <c r="F260" s="95" t="s">
        <v>112</v>
      </c>
      <c r="G260" s="95" t="s">
        <v>913</v>
      </c>
      <c r="H260" s="89">
        <v>56.43</v>
      </c>
      <c r="I260" s="90">
        <v>56.43</v>
      </c>
      <c r="J260" s="90">
        <v>0</v>
      </c>
      <c r="K260" s="89" t="s">
        <v>47</v>
      </c>
      <c r="L260" s="89" t="s">
        <v>914</v>
      </c>
      <c r="M260" s="89" t="s">
        <v>914</v>
      </c>
      <c r="N260" s="89" t="s">
        <v>914</v>
      </c>
      <c r="O260" s="89" t="s">
        <v>914</v>
      </c>
      <c r="P260" s="89"/>
      <c r="Q260" s="100" t="s">
        <v>33</v>
      </c>
      <c r="R260" s="191"/>
    </row>
    <row r="261" s="87" customFormat="1" ht="51" hidden="1" customHeight="1" spans="1:18">
      <c r="A261" s="188">
        <v>331</v>
      </c>
      <c r="B261" s="189">
        <v>2022</v>
      </c>
      <c r="C261" s="194" t="s">
        <v>823</v>
      </c>
      <c r="D261" s="105" t="s">
        <v>739</v>
      </c>
      <c r="E261" s="190" t="s">
        <v>919</v>
      </c>
      <c r="F261" s="95" t="s">
        <v>50</v>
      </c>
      <c r="G261" s="95" t="s">
        <v>920</v>
      </c>
      <c r="H261" s="89">
        <v>187.632416</v>
      </c>
      <c r="I261" s="90">
        <v>187.632416</v>
      </c>
      <c r="J261" s="90">
        <v>0</v>
      </c>
      <c r="K261" s="89" t="s">
        <v>23</v>
      </c>
      <c r="L261" s="101" t="s">
        <v>921</v>
      </c>
      <c r="M261" s="101" t="s">
        <v>921</v>
      </c>
      <c r="N261" s="101" t="s">
        <v>921</v>
      </c>
      <c r="O261" s="101" t="s">
        <v>921</v>
      </c>
      <c r="P261" s="101" t="s">
        <v>53</v>
      </c>
      <c r="Q261" s="100" t="s">
        <v>38</v>
      </c>
      <c r="R261" s="98" t="s">
        <v>54</v>
      </c>
    </row>
    <row r="262" s="87" customFormat="1" ht="51" hidden="1" customHeight="1" spans="1:18">
      <c r="A262" s="188">
        <v>332</v>
      </c>
      <c r="B262" s="189">
        <v>2022</v>
      </c>
      <c r="C262" s="194" t="s">
        <v>823</v>
      </c>
      <c r="D262" s="105" t="s">
        <v>739</v>
      </c>
      <c r="E262" s="190" t="s">
        <v>922</v>
      </c>
      <c r="F262" s="95" t="s">
        <v>198</v>
      </c>
      <c r="G262" s="95" t="s">
        <v>923</v>
      </c>
      <c r="H262" s="89">
        <v>108.736</v>
      </c>
      <c r="I262" s="90">
        <v>108.736</v>
      </c>
      <c r="J262" s="90">
        <v>0</v>
      </c>
      <c r="K262" s="89" t="s">
        <v>47</v>
      </c>
      <c r="L262" s="89" t="s">
        <v>924</v>
      </c>
      <c r="M262" s="89" t="s">
        <v>924</v>
      </c>
      <c r="N262" s="89" t="s">
        <v>924</v>
      </c>
      <c r="O262" s="89" t="s">
        <v>924</v>
      </c>
      <c r="P262" s="89"/>
      <c r="Q262" s="100" t="s">
        <v>33</v>
      </c>
      <c r="R262" s="191"/>
    </row>
    <row r="263" s="87" customFormat="1" ht="51" hidden="1" customHeight="1" spans="1:18">
      <c r="A263" s="188">
        <v>364</v>
      </c>
      <c r="B263" s="189">
        <v>2023</v>
      </c>
      <c r="C263" s="194" t="s">
        <v>823</v>
      </c>
      <c r="D263" s="105" t="s">
        <v>739</v>
      </c>
      <c r="E263" s="190" t="s">
        <v>984</v>
      </c>
      <c r="F263" s="95" t="s">
        <v>253</v>
      </c>
      <c r="G263" s="95" t="s">
        <v>985</v>
      </c>
      <c r="H263" s="89">
        <v>110</v>
      </c>
      <c r="I263" s="90">
        <v>110</v>
      </c>
      <c r="J263" s="90">
        <v>0</v>
      </c>
      <c r="K263" s="89" t="s">
        <v>47</v>
      </c>
      <c r="L263" s="89" t="s">
        <v>986</v>
      </c>
      <c r="M263" s="89" t="s">
        <v>986</v>
      </c>
      <c r="N263" s="89" t="s">
        <v>986</v>
      </c>
      <c r="O263" s="89" t="s">
        <v>986</v>
      </c>
      <c r="P263" s="89"/>
      <c r="Q263" s="100" t="s">
        <v>33</v>
      </c>
      <c r="R263" s="191"/>
    </row>
    <row r="264" s="87" customFormat="1" ht="51" hidden="1" customHeight="1" spans="1:18">
      <c r="A264" s="188">
        <v>369</v>
      </c>
      <c r="B264" s="189">
        <v>2023</v>
      </c>
      <c r="C264" s="194" t="s">
        <v>823</v>
      </c>
      <c r="D264" s="105" t="s">
        <v>739</v>
      </c>
      <c r="E264" s="193" t="s">
        <v>991</v>
      </c>
      <c r="F264" s="95" t="s">
        <v>64</v>
      </c>
      <c r="G264" s="95" t="s">
        <v>992</v>
      </c>
      <c r="H264" s="89">
        <v>80.79</v>
      </c>
      <c r="I264" s="90">
        <v>80.79</v>
      </c>
      <c r="J264" s="90">
        <v>0</v>
      </c>
      <c r="K264" s="89" t="s">
        <v>30</v>
      </c>
      <c r="L264" s="89" t="s">
        <v>66</v>
      </c>
      <c r="M264" s="89" t="s">
        <v>66</v>
      </c>
      <c r="N264" s="89" t="s">
        <v>66</v>
      </c>
      <c r="O264" s="89" t="s">
        <v>66</v>
      </c>
      <c r="P264" s="89" t="s">
        <v>53</v>
      </c>
      <c r="Q264" s="200" t="s">
        <v>33</v>
      </c>
      <c r="R264" s="191"/>
    </row>
    <row r="265" s="87" customFormat="1" ht="51" hidden="1" customHeight="1" spans="1:18">
      <c r="A265" s="188">
        <v>400</v>
      </c>
      <c r="B265" s="189">
        <v>2016</v>
      </c>
      <c r="C265" s="189" t="s">
        <v>993</v>
      </c>
      <c r="D265" s="105" t="s">
        <v>739</v>
      </c>
      <c r="E265" s="190" t="s">
        <v>1015</v>
      </c>
      <c r="F265" s="95" t="s">
        <v>1016</v>
      </c>
      <c r="G265" s="95" t="s">
        <v>1017</v>
      </c>
      <c r="H265" s="89">
        <v>241.99</v>
      </c>
      <c r="I265" s="90">
        <v>241.99</v>
      </c>
      <c r="J265" s="90">
        <v>0</v>
      </c>
      <c r="K265" s="89" t="s">
        <v>23</v>
      </c>
      <c r="L265" s="101" t="s">
        <v>1018</v>
      </c>
      <c r="M265" s="89" t="s">
        <v>1019</v>
      </c>
      <c r="N265" s="101" t="s">
        <v>1018</v>
      </c>
      <c r="O265" s="101" t="s">
        <v>1018</v>
      </c>
      <c r="P265" s="101" t="s">
        <v>53</v>
      </c>
      <c r="Q265" s="100" t="s">
        <v>38</v>
      </c>
      <c r="R265" s="98" t="s">
        <v>1004</v>
      </c>
    </row>
    <row r="266" s="87" customFormat="1" ht="51" hidden="1" customHeight="1" spans="1:18">
      <c r="A266" s="188">
        <v>401</v>
      </c>
      <c r="B266" s="189">
        <v>2016</v>
      </c>
      <c r="C266" s="189" t="s">
        <v>993</v>
      </c>
      <c r="D266" s="105" t="s">
        <v>739</v>
      </c>
      <c r="E266" s="190" t="s">
        <v>1020</v>
      </c>
      <c r="F266" s="95" t="s">
        <v>785</v>
      </c>
      <c r="G266" s="95" t="s">
        <v>1021</v>
      </c>
      <c r="H266" s="89">
        <v>197.54</v>
      </c>
      <c r="I266" s="90">
        <v>197.54</v>
      </c>
      <c r="J266" s="90">
        <v>0</v>
      </c>
      <c r="K266" s="89" t="s">
        <v>23</v>
      </c>
      <c r="L266" s="89" t="s">
        <v>787</v>
      </c>
      <c r="M266" s="89" t="s">
        <v>1022</v>
      </c>
      <c r="N266" s="89" t="s">
        <v>787</v>
      </c>
      <c r="O266" s="89" t="s">
        <v>787</v>
      </c>
      <c r="P266" s="89" t="s">
        <v>53</v>
      </c>
      <c r="Q266" s="100" t="s">
        <v>38</v>
      </c>
      <c r="R266" s="191"/>
    </row>
    <row r="267" s="87" customFormat="1" ht="51" hidden="1" customHeight="1" spans="1:18">
      <c r="A267" s="188">
        <v>413</v>
      </c>
      <c r="B267" s="189">
        <v>2016</v>
      </c>
      <c r="C267" s="194" t="s">
        <v>300</v>
      </c>
      <c r="D267" s="105" t="s">
        <v>739</v>
      </c>
      <c r="E267" s="193" t="s">
        <v>1037</v>
      </c>
      <c r="F267" s="95" t="s">
        <v>198</v>
      </c>
      <c r="G267" s="95"/>
      <c r="H267" s="89">
        <v>20</v>
      </c>
      <c r="I267" s="90">
        <v>20</v>
      </c>
      <c r="J267" s="90">
        <v>0</v>
      </c>
      <c r="K267" s="89" t="s">
        <v>47</v>
      </c>
      <c r="L267" s="107"/>
      <c r="M267" s="107"/>
      <c r="N267" s="107"/>
      <c r="O267" s="107"/>
      <c r="P267" s="89" t="s">
        <v>53</v>
      </c>
      <c r="Q267" s="100" t="s">
        <v>33</v>
      </c>
      <c r="R267" s="191"/>
    </row>
    <row r="268" s="87" customFormat="1" ht="51" hidden="1" customHeight="1" spans="1:18">
      <c r="A268" s="188">
        <v>437</v>
      </c>
      <c r="B268" s="189">
        <v>2020</v>
      </c>
      <c r="C268" s="194" t="s">
        <v>300</v>
      </c>
      <c r="D268" s="105" t="s">
        <v>739</v>
      </c>
      <c r="E268" s="190" t="s">
        <v>1047</v>
      </c>
      <c r="F268" s="95" t="s">
        <v>785</v>
      </c>
      <c r="G268" s="95" t="s">
        <v>1048</v>
      </c>
      <c r="H268" s="89">
        <v>60</v>
      </c>
      <c r="I268" s="90">
        <v>60</v>
      </c>
      <c r="J268" s="90">
        <v>0</v>
      </c>
      <c r="K268" s="89" t="s">
        <v>23</v>
      </c>
      <c r="L268" s="89" t="s">
        <v>787</v>
      </c>
      <c r="M268" s="89" t="s">
        <v>787</v>
      </c>
      <c r="N268" s="89" t="s">
        <v>787</v>
      </c>
      <c r="O268" s="89" t="s">
        <v>787</v>
      </c>
      <c r="P268" s="89" t="s">
        <v>53</v>
      </c>
      <c r="Q268" s="100" t="s">
        <v>127</v>
      </c>
      <c r="R268" s="191"/>
    </row>
    <row r="269" s="87" customFormat="1" ht="51" hidden="1" customHeight="1" spans="1:18">
      <c r="A269" s="188">
        <v>444</v>
      </c>
      <c r="B269" s="189">
        <v>2022</v>
      </c>
      <c r="C269" s="194" t="s">
        <v>823</v>
      </c>
      <c r="D269" s="105" t="s">
        <v>739</v>
      </c>
      <c r="E269" s="190" t="s">
        <v>1050</v>
      </c>
      <c r="F269" s="95" t="s">
        <v>667</v>
      </c>
      <c r="G269" s="95" t="s">
        <v>1051</v>
      </c>
      <c r="H269" s="89">
        <v>50</v>
      </c>
      <c r="I269" s="90">
        <v>50</v>
      </c>
      <c r="J269" s="90">
        <v>0</v>
      </c>
      <c r="K269" s="89" t="s">
        <v>23</v>
      </c>
      <c r="L269" s="89" t="s">
        <v>669</v>
      </c>
      <c r="M269" s="89" t="s">
        <v>669</v>
      </c>
      <c r="N269" s="89" t="s">
        <v>669</v>
      </c>
      <c r="O269" s="89" t="s">
        <v>669</v>
      </c>
      <c r="P269" s="89" t="s">
        <v>53</v>
      </c>
      <c r="Q269" s="100" t="s">
        <v>38</v>
      </c>
      <c r="R269" s="191"/>
    </row>
    <row r="270" s="87" customFormat="1" ht="36" hidden="1" spans="1:18">
      <c r="A270" s="188">
        <v>467</v>
      </c>
      <c r="B270" s="189">
        <v>2022</v>
      </c>
      <c r="C270" s="194" t="s">
        <v>823</v>
      </c>
      <c r="D270" s="105" t="s">
        <v>739</v>
      </c>
      <c r="E270" s="190" t="s">
        <v>1065</v>
      </c>
      <c r="F270" s="100" t="s">
        <v>108</v>
      </c>
      <c r="G270" s="201" t="s">
        <v>1066</v>
      </c>
      <c r="H270" s="89">
        <v>720.8</v>
      </c>
      <c r="I270" s="202">
        <v>720.8</v>
      </c>
      <c r="J270" s="202">
        <v>0</v>
      </c>
      <c r="K270" s="203" t="s">
        <v>23</v>
      </c>
      <c r="L270" s="89" t="s">
        <v>217</v>
      </c>
      <c r="M270" s="89" t="s">
        <v>217</v>
      </c>
      <c r="N270" s="89" t="s">
        <v>217</v>
      </c>
      <c r="O270" s="89" t="s">
        <v>217</v>
      </c>
      <c r="P270" s="89" t="s">
        <v>53</v>
      </c>
      <c r="Q270" s="100" t="s">
        <v>38</v>
      </c>
      <c r="R270" s="191"/>
    </row>
    <row r="271" s="87" customFormat="1" ht="51" hidden="1" customHeight="1" spans="1:18">
      <c r="A271" s="188">
        <v>1</v>
      </c>
      <c r="B271" s="189">
        <v>2013</v>
      </c>
      <c r="C271" s="189" t="s">
        <v>19</v>
      </c>
      <c r="D271" s="105" t="s">
        <v>1300</v>
      </c>
      <c r="E271" s="193" t="s">
        <v>20</v>
      </c>
      <c r="F271" s="95" t="s">
        <v>21</v>
      </c>
      <c r="G271" s="95" t="s">
        <v>22</v>
      </c>
      <c r="H271" s="89">
        <v>90</v>
      </c>
      <c r="I271" s="90">
        <v>90</v>
      </c>
      <c r="J271" s="90">
        <v>0</v>
      </c>
      <c r="K271" s="89" t="s">
        <v>23</v>
      </c>
      <c r="L271" s="89" t="s">
        <v>24</v>
      </c>
      <c r="M271" s="89" t="s">
        <v>24</v>
      </c>
      <c r="N271" s="89" t="s">
        <v>24</v>
      </c>
      <c r="O271" s="89" t="s">
        <v>24</v>
      </c>
      <c r="P271" s="89" t="s">
        <v>25</v>
      </c>
      <c r="Q271" s="100" t="s">
        <v>26</v>
      </c>
      <c r="R271" s="191"/>
    </row>
    <row r="272" s="87" customFormat="1" ht="51" hidden="1" customHeight="1" spans="1:18">
      <c r="A272" s="188">
        <v>5</v>
      </c>
      <c r="B272" s="189">
        <v>2013</v>
      </c>
      <c r="C272" s="189" t="s">
        <v>19</v>
      </c>
      <c r="D272" s="105" t="s">
        <v>1300</v>
      </c>
      <c r="E272" s="193" t="s">
        <v>44</v>
      </c>
      <c r="F272" s="204" t="s">
        <v>45</v>
      </c>
      <c r="G272" s="95" t="s">
        <v>46</v>
      </c>
      <c r="H272" s="89">
        <v>67</v>
      </c>
      <c r="I272" s="90">
        <v>67</v>
      </c>
      <c r="J272" s="90">
        <v>0</v>
      </c>
      <c r="K272" s="89" t="s">
        <v>47</v>
      </c>
      <c r="L272" s="89" t="s">
        <v>48</v>
      </c>
      <c r="M272" s="89" t="s">
        <v>48</v>
      </c>
      <c r="N272" s="89" t="s">
        <v>48</v>
      </c>
      <c r="O272" s="89" t="s">
        <v>48</v>
      </c>
      <c r="P272" s="89"/>
      <c r="Q272" s="100" t="s">
        <v>33</v>
      </c>
      <c r="R272" s="191"/>
    </row>
    <row r="273" s="87" customFormat="1" ht="51" hidden="1" customHeight="1" spans="1:18">
      <c r="A273" s="188">
        <v>15</v>
      </c>
      <c r="B273" s="189">
        <v>2013</v>
      </c>
      <c r="C273" s="189" t="s">
        <v>19</v>
      </c>
      <c r="D273" s="105" t="s">
        <v>1300</v>
      </c>
      <c r="E273" s="193" t="s">
        <v>87</v>
      </c>
      <c r="F273" s="95" t="s">
        <v>88</v>
      </c>
      <c r="G273" s="95" t="s">
        <v>89</v>
      </c>
      <c r="H273" s="89">
        <v>59</v>
      </c>
      <c r="I273" s="90">
        <v>59</v>
      </c>
      <c r="J273" s="90">
        <v>0</v>
      </c>
      <c r="K273" s="89" t="s">
        <v>23</v>
      </c>
      <c r="L273" s="89" t="s">
        <v>90</v>
      </c>
      <c r="M273" s="89" t="s">
        <v>1360</v>
      </c>
      <c r="N273" s="89" t="s">
        <v>90</v>
      </c>
      <c r="O273" s="89" t="s">
        <v>90</v>
      </c>
      <c r="P273" s="89" t="s">
        <v>25</v>
      </c>
      <c r="Q273" s="100" t="s">
        <v>38</v>
      </c>
      <c r="R273" s="191"/>
    </row>
    <row r="274" s="87" customFormat="1" ht="51" hidden="1" customHeight="1" spans="1:18">
      <c r="A274" s="188">
        <v>74</v>
      </c>
      <c r="B274" s="189">
        <v>2015</v>
      </c>
      <c r="C274" s="189" t="s">
        <v>19</v>
      </c>
      <c r="D274" s="105" t="s">
        <v>1300</v>
      </c>
      <c r="E274" s="193" t="s">
        <v>259</v>
      </c>
      <c r="F274" s="95" t="s">
        <v>260</v>
      </c>
      <c r="G274" s="95" t="s">
        <v>261</v>
      </c>
      <c r="H274" s="89">
        <v>75</v>
      </c>
      <c r="I274" s="90">
        <v>75</v>
      </c>
      <c r="J274" s="90">
        <v>0</v>
      </c>
      <c r="K274" s="89" t="s">
        <v>23</v>
      </c>
      <c r="L274" s="89" t="s">
        <v>262</v>
      </c>
      <c r="M274" s="89" t="s">
        <v>262</v>
      </c>
      <c r="N274" s="89" t="s">
        <v>262</v>
      </c>
      <c r="O274" s="89" t="s">
        <v>262</v>
      </c>
      <c r="P274" s="89" t="s">
        <v>25</v>
      </c>
      <c r="Q274" s="100" t="s">
        <v>38</v>
      </c>
      <c r="R274" s="191"/>
    </row>
    <row r="275" s="87" customFormat="1" ht="51" hidden="1" customHeight="1" spans="1:18">
      <c r="A275" s="188">
        <v>94</v>
      </c>
      <c r="B275" s="189">
        <v>2016</v>
      </c>
      <c r="C275" s="194" t="s">
        <v>300</v>
      </c>
      <c r="D275" s="105" t="s">
        <v>1300</v>
      </c>
      <c r="E275" s="193" t="s">
        <v>301</v>
      </c>
      <c r="F275" s="95" t="s">
        <v>302</v>
      </c>
      <c r="G275" s="95" t="s">
        <v>303</v>
      </c>
      <c r="H275" s="89">
        <v>19.13</v>
      </c>
      <c r="I275" s="90">
        <v>19.13</v>
      </c>
      <c r="J275" s="90">
        <v>0</v>
      </c>
      <c r="K275" s="89" t="s">
        <v>23</v>
      </c>
      <c r="L275" s="89" t="s">
        <v>304</v>
      </c>
      <c r="M275" s="89" t="s">
        <v>305</v>
      </c>
      <c r="N275" s="89" t="s">
        <v>304</v>
      </c>
      <c r="O275" s="89" t="s">
        <v>304</v>
      </c>
      <c r="P275" s="89" t="s">
        <v>25</v>
      </c>
      <c r="Q275" s="100" t="s">
        <v>38</v>
      </c>
      <c r="R275" s="191"/>
    </row>
    <row r="276" s="87" customFormat="1" ht="51" hidden="1" customHeight="1" spans="1:18">
      <c r="A276" s="188">
        <v>95</v>
      </c>
      <c r="B276" s="189">
        <v>2016</v>
      </c>
      <c r="C276" s="194" t="s">
        <v>300</v>
      </c>
      <c r="D276" s="105" t="s">
        <v>1300</v>
      </c>
      <c r="E276" s="193" t="s">
        <v>306</v>
      </c>
      <c r="F276" s="95" t="s">
        <v>302</v>
      </c>
      <c r="G276" s="95" t="s">
        <v>1361</v>
      </c>
      <c r="H276" s="89">
        <v>141.12</v>
      </c>
      <c r="I276" s="90">
        <v>141.12</v>
      </c>
      <c r="J276" s="90">
        <v>0</v>
      </c>
      <c r="K276" s="89" t="s">
        <v>23</v>
      </c>
      <c r="L276" s="89" t="s">
        <v>304</v>
      </c>
      <c r="M276" s="89" t="s">
        <v>308</v>
      </c>
      <c r="N276" s="89" t="s">
        <v>304</v>
      </c>
      <c r="O276" s="89" t="s">
        <v>304</v>
      </c>
      <c r="P276" s="89" t="s">
        <v>25</v>
      </c>
      <c r="Q276" s="97" t="s">
        <v>38</v>
      </c>
      <c r="R276" s="191"/>
    </row>
    <row r="277" s="87" customFormat="1" ht="51" hidden="1" customHeight="1" spans="1:18">
      <c r="A277" s="188">
        <v>96</v>
      </c>
      <c r="B277" s="189">
        <v>2016</v>
      </c>
      <c r="C277" s="194" t="s">
        <v>300</v>
      </c>
      <c r="D277" s="105" t="s">
        <v>1300</v>
      </c>
      <c r="E277" s="193" t="s">
        <v>309</v>
      </c>
      <c r="F277" s="95" t="s">
        <v>21</v>
      </c>
      <c r="G277" s="95" t="s">
        <v>1362</v>
      </c>
      <c r="H277" s="89">
        <v>31.29</v>
      </c>
      <c r="I277" s="90">
        <v>31.29</v>
      </c>
      <c r="J277" s="90">
        <v>0</v>
      </c>
      <c r="K277" s="89" t="s">
        <v>23</v>
      </c>
      <c r="L277" s="89" t="s">
        <v>24</v>
      </c>
      <c r="M277" s="89" t="s">
        <v>24</v>
      </c>
      <c r="N277" s="89" t="s">
        <v>24</v>
      </c>
      <c r="O277" s="89" t="s">
        <v>24</v>
      </c>
      <c r="P277" s="89" t="s">
        <v>25</v>
      </c>
      <c r="Q277" s="97" t="s">
        <v>38</v>
      </c>
      <c r="R277" s="191"/>
    </row>
    <row r="278" s="87" customFormat="1" ht="51" hidden="1" customHeight="1" spans="1:18">
      <c r="A278" s="188">
        <v>97</v>
      </c>
      <c r="B278" s="189">
        <v>2016</v>
      </c>
      <c r="C278" s="194" t="s">
        <v>300</v>
      </c>
      <c r="D278" s="105" t="s">
        <v>1300</v>
      </c>
      <c r="E278" s="193" t="s">
        <v>311</v>
      </c>
      <c r="F278" s="95" t="s">
        <v>21</v>
      </c>
      <c r="G278" s="95" t="s">
        <v>312</v>
      </c>
      <c r="H278" s="89">
        <v>59.63</v>
      </c>
      <c r="I278" s="90">
        <v>59.63</v>
      </c>
      <c r="J278" s="90">
        <v>0</v>
      </c>
      <c r="K278" s="89" t="s">
        <v>47</v>
      </c>
      <c r="L278" s="89" t="s">
        <v>313</v>
      </c>
      <c r="M278" s="89" t="s">
        <v>313</v>
      </c>
      <c r="N278" s="89" t="s">
        <v>313</v>
      </c>
      <c r="O278" s="89" t="s">
        <v>313</v>
      </c>
      <c r="P278" s="89"/>
      <c r="Q278" s="100" t="s">
        <v>33</v>
      </c>
      <c r="R278" s="191"/>
    </row>
    <row r="279" s="87" customFormat="1" ht="51" hidden="1" customHeight="1" spans="1:18">
      <c r="A279" s="188">
        <v>98</v>
      </c>
      <c r="B279" s="189">
        <v>2016</v>
      </c>
      <c r="C279" s="194" t="s">
        <v>300</v>
      </c>
      <c r="D279" s="105" t="s">
        <v>1300</v>
      </c>
      <c r="E279" s="193" t="s">
        <v>314</v>
      </c>
      <c r="F279" s="95" t="s">
        <v>315</v>
      </c>
      <c r="G279" s="95" t="s">
        <v>316</v>
      </c>
      <c r="H279" s="89">
        <v>45.63</v>
      </c>
      <c r="I279" s="90">
        <v>45.63</v>
      </c>
      <c r="J279" s="90">
        <v>0</v>
      </c>
      <c r="K279" s="89" t="s">
        <v>23</v>
      </c>
      <c r="L279" s="89" t="s">
        <v>317</v>
      </c>
      <c r="M279" s="89" t="s">
        <v>317</v>
      </c>
      <c r="N279" s="89" t="s">
        <v>317</v>
      </c>
      <c r="O279" s="89" t="s">
        <v>317</v>
      </c>
      <c r="P279" s="89" t="s">
        <v>25</v>
      </c>
      <c r="Q279" s="100" t="s">
        <v>127</v>
      </c>
      <c r="R279" s="191"/>
    </row>
    <row r="280" s="87" customFormat="1" ht="51" hidden="1" customHeight="1" spans="1:18">
      <c r="A280" s="188">
        <v>165</v>
      </c>
      <c r="B280" s="189">
        <v>2017</v>
      </c>
      <c r="C280" s="194" t="s">
        <v>300</v>
      </c>
      <c r="D280" s="105" t="s">
        <v>1300</v>
      </c>
      <c r="E280" s="193" t="s">
        <v>521</v>
      </c>
      <c r="F280" s="95" t="s">
        <v>21</v>
      </c>
      <c r="G280" s="95" t="s">
        <v>522</v>
      </c>
      <c r="H280" s="89">
        <v>35</v>
      </c>
      <c r="I280" s="90">
        <v>35</v>
      </c>
      <c r="J280" s="90">
        <v>0</v>
      </c>
      <c r="K280" s="89" t="s">
        <v>23</v>
      </c>
      <c r="L280" s="89" t="s">
        <v>24</v>
      </c>
      <c r="M280" s="89" t="s">
        <v>24</v>
      </c>
      <c r="N280" s="89" t="s">
        <v>24</v>
      </c>
      <c r="O280" s="89" t="s">
        <v>24</v>
      </c>
      <c r="P280" s="89" t="s">
        <v>25</v>
      </c>
      <c r="Q280" s="100" t="s">
        <v>38</v>
      </c>
      <c r="R280" s="191"/>
    </row>
    <row r="281" s="87" customFormat="1" ht="51" hidden="1" customHeight="1" spans="1:18">
      <c r="A281" s="188">
        <v>181</v>
      </c>
      <c r="B281" s="189">
        <v>2018</v>
      </c>
      <c r="C281" s="194" t="s">
        <v>300</v>
      </c>
      <c r="D281" s="105" t="s">
        <v>1300</v>
      </c>
      <c r="E281" s="193" t="s">
        <v>548</v>
      </c>
      <c r="F281" s="95" t="s">
        <v>549</v>
      </c>
      <c r="G281" s="95" t="s">
        <v>550</v>
      </c>
      <c r="H281" s="89">
        <v>322.93</v>
      </c>
      <c r="I281" s="90">
        <v>322.93</v>
      </c>
      <c r="J281" s="90">
        <v>0</v>
      </c>
      <c r="K281" s="89" t="s">
        <v>23</v>
      </c>
      <c r="L281" s="89" t="s">
        <v>551</v>
      </c>
      <c r="M281" s="89" t="s">
        <v>551</v>
      </c>
      <c r="N281" s="89" t="s">
        <v>551</v>
      </c>
      <c r="O281" s="89" t="s">
        <v>551</v>
      </c>
      <c r="P281" s="89" t="s">
        <v>25</v>
      </c>
      <c r="Q281" s="100" t="s">
        <v>38</v>
      </c>
      <c r="R281" s="191"/>
    </row>
    <row r="282" s="87" customFormat="1" ht="51" hidden="1" customHeight="1" spans="1:18">
      <c r="A282" s="188">
        <v>190</v>
      </c>
      <c r="B282" s="189">
        <v>2018</v>
      </c>
      <c r="C282" s="194" t="s">
        <v>300</v>
      </c>
      <c r="D282" s="105" t="s">
        <v>1300</v>
      </c>
      <c r="E282" s="193" t="s">
        <v>578</v>
      </c>
      <c r="F282" s="95" t="s">
        <v>1304</v>
      </c>
      <c r="G282" s="95" t="s">
        <v>580</v>
      </c>
      <c r="H282" s="89">
        <f>I282+J282</f>
        <v>89.002387</v>
      </c>
      <c r="I282" s="90">
        <v>52</v>
      </c>
      <c r="J282" s="90">
        <v>37.002387</v>
      </c>
      <c r="K282" s="89" t="s">
        <v>47</v>
      </c>
      <c r="L282" s="89" t="s">
        <v>581</v>
      </c>
      <c r="M282" s="89" t="s">
        <v>581</v>
      </c>
      <c r="N282" s="89" t="s">
        <v>581</v>
      </c>
      <c r="O282" s="89" t="s">
        <v>581</v>
      </c>
      <c r="P282" s="89"/>
      <c r="Q282" s="100" t="s">
        <v>33</v>
      </c>
      <c r="R282" s="191"/>
    </row>
    <row r="283" s="87" customFormat="1" ht="51" hidden="1" customHeight="1" spans="1:18">
      <c r="A283" s="190">
        <v>191</v>
      </c>
      <c r="B283" s="189">
        <v>2018</v>
      </c>
      <c r="C283" s="194" t="s">
        <v>300</v>
      </c>
      <c r="D283" s="105" t="s">
        <v>1300</v>
      </c>
      <c r="E283" s="193" t="s">
        <v>582</v>
      </c>
      <c r="F283" s="95" t="s">
        <v>583</v>
      </c>
      <c r="G283" s="95" t="s">
        <v>584</v>
      </c>
      <c r="H283" s="89">
        <v>100</v>
      </c>
      <c r="I283" s="90">
        <v>100</v>
      </c>
      <c r="J283" s="90">
        <v>0</v>
      </c>
      <c r="K283" s="89" t="s">
        <v>23</v>
      </c>
      <c r="L283" s="101" t="s">
        <v>585</v>
      </c>
      <c r="M283" s="89" t="s">
        <v>586</v>
      </c>
      <c r="N283" s="101" t="s">
        <v>585</v>
      </c>
      <c r="O283" s="101" t="s">
        <v>585</v>
      </c>
      <c r="P283" s="101" t="s">
        <v>25</v>
      </c>
      <c r="Q283" s="100" t="s">
        <v>26</v>
      </c>
      <c r="R283" s="98" t="s">
        <v>1363</v>
      </c>
    </row>
    <row r="284" s="87" customFormat="1" ht="51" hidden="1" customHeight="1" spans="1:18">
      <c r="A284" s="188">
        <v>195</v>
      </c>
      <c r="B284" s="189">
        <v>2018</v>
      </c>
      <c r="C284" s="194" t="s">
        <v>300</v>
      </c>
      <c r="D284" s="105" t="s">
        <v>1300</v>
      </c>
      <c r="E284" s="193" t="s">
        <v>598</v>
      </c>
      <c r="F284" s="95" t="s">
        <v>599</v>
      </c>
      <c r="G284" s="95" t="s">
        <v>600</v>
      </c>
      <c r="H284" s="89">
        <v>80.001923</v>
      </c>
      <c r="I284" s="90">
        <v>40</v>
      </c>
      <c r="J284" s="90">
        <v>40.001923</v>
      </c>
      <c r="K284" s="89" t="s">
        <v>23</v>
      </c>
      <c r="L284" s="89" t="s">
        <v>601</v>
      </c>
      <c r="M284" s="89" t="s">
        <v>602</v>
      </c>
      <c r="N284" s="89" t="s">
        <v>601</v>
      </c>
      <c r="O284" s="89" t="s">
        <v>601</v>
      </c>
      <c r="P284" s="101" t="s">
        <v>25</v>
      </c>
      <c r="Q284" s="100" t="s">
        <v>127</v>
      </c>
      <c r="R284" s="98"/>
    </row>
    <row r="285" s="87" customFormat="1" ht="51" hidden="1" customHeight="1" spans="1:18">
      <c r="A285" s="188">
        <v>198</v>
      </c>
      <c r="B285" s="189">
        <v>2018</v>
      </c>
      <c r="C285" s="194" t="s">
        <v>300</v>
      </c>
      <c r="D285" s="105" t="s">
        <v>1300</v>
      </c>
      <c r="E285" s="193" t="s">
        <v>610</v>
      </c>
      <c r="F285" s="95" t="s">
        <v>611</v>
      </c>
      <c r="G285" s="95" t="s">
        <v>612</v>
      </c>
      <c r="H285" s="89">
        <v>119.996865275191</v>
      </c>
      <c r="I285" s="90">
        <v>60</v>
      </c>
      <c r="J285" s="90">
        <v>59.996865275191</v>
      </c>
      <c r="K285" s="89" t="s">
        <v>23</v>
      </c>
      <c r="L285" s="89" t="s">
        <v>613</v>
      </c>
      <c r="M285" s="89" t="s">
        <v>613</v>
      </c>
      <c r="N285" s="89" t="s">
        <v>613</v>
      </c>
      <c r="O285" s="89" t="s">
        <v>613</v>
      </c>
      <c r="P285" s="89" t="s">
        <v>25</v>
      </c>
      <c r="Q285" s="100" t="s">
        <v>38</v>
      </c>
      <c r="R285" s="191"/>
    </row>
    <row r="286" s="87" customFormat="1" ht="51" hidden="1" customHeight="1" spans="1:18">
      <c r="A286" s="188">
        <v>217</v>
      </c>
      <c r="B286" s="189">
        <v>2018</v>
      </c>
      <c r="C286" s="194" t="s">
        <v>300</v>
      </c>
      <c r="D286" s="105" t="s">
        <v>1300</v>
      </c>
      <c r="E286" s="193" t="s">
        <v>670</v>
      </c>
      <c r="F286" s="95" t="s">
        <v>671</v>
      </c>
      <c r="G286" s="95" t="s">
        <v>672</v>
      </c>
      <c r="H286" s="89">
        <v>62</v>
      </c>
      <c r="I286" s="90">
        <v>62</v>
      </c>
      <c r="J286" s="90">
        <v>0</v>
      </c>
      <c r="K286" s="89" t="s">
        <v>47</v>
      </c>
      <c r="L286" s="89" t="s">
        <v>673</v>
      </c>
      <c r="M286" s="89" t="s">
        <v>673</v>
      </c>
      <c r="N286" s="89" t="s">
        <v>673</v>
      </c>
      <c r="O286" s="89" t="s">
        <v>673</v>
      </c>
      <c r="P286" s="89"/>
      <c r="Q286" s="100" t="s">
        <v>33</v>
      </c>
      <c r="R286" s="191"/>
    </row>
    <row r="287" s="87" customFormat="1" ht="51" hidden="1" customHeight="1" spans="1:18">
      <c r="A287" s="188">
        <v>218</v>
      </c>
      <c r="B287" s="189">
        <v>2018</v>
      </c>
      <c r="C287" s="194" t="s">
        <v>300</v>
      </c>
      <c r="D287" s="105" t="s">
        <v>1300</v>
      </c>
      <c r="E287" s="193" t="s">
        <v>674</v>
      </c>
      <c r="F287" s="95" t="s">
        <v>88</v>
      </c>
      <c r="G287" s="95" t="s">
        <v>675</v>
      </c>
      <c r="H287" s="89">
        <v>43</v>
      </c>
      <c r="I287" s="90">
        <v>43</v>
      </c>
      <c r="J287" s="90">
        <v>0</v>
      </c>
      <c r="K287" s="89" t="s">
        <v>47</v>
      </c>
      <c r="L287" s="89" t="s">
        <v>676</v>
      </c>
      <c r="M287" s="89" t="s">
        <v>676</v>
      </c>
      <c r="N287" s="89" t="s">
        <v>676</v>
      </c>
      <c r="O287" s="89" t="s">
        <v>676</v>
      </c>
      <c r="P287" s="89"/>
      <c r="Q287" s="100" t="s">
        <v>33</v>
      </c>
      <c r="R287" s="191"/>
    </row>
    <row r="288" s="87" customFormat="1" ht="51" hidden="1" customHeight="1" spans="1:18">
      <c r="A288" s="188">
        <v>219</v>
      </c>
      <c r="B288" s="189">
        <v>2018</v>
      </c>
      <c r="C288" s="194" t="s">
        <v>300</v>
      </c>
      <c r="D288" s="105" t="s">
        <v>1300</v>
      </c>
      <c r="E288" s="193" t="s">
        <v>688</v>
      </c>
      <c r="F288" s="95" t="s">
        <v>689</v>
      </c>
      <c r="G288" s="95" t="s">
        <v>690</v>
      </c>
      <c r="H288" s="89">
        <v>300</v>
      </c>
      <c r="I288" s="90">
        <v>300</v>
      </c>
      <c r="J288" s="90">
        <v>0</v>
      </c>
      <c r="K288" s="89" t="s">
        <v>47</v>
      </c>
      <c r="L288" s="108"/>
      <c r="M288" s="108"/>
      <c r="N288" s="108"/>
      <c r="O288" s="108"/>
      <c r="P288" s="89"/>
      <c r="Q288" s="100" t="s">
        <v>33</v>
      </c>
      <c r="R288" s="191"/>
    </row>
    <row r="289" s="87" customFormat="1" ht="51" hidden="1" customHeight="1" spans="1:18">
      <c r="A289" s="188">
        <v>249</v>
      </c>
      <c r="B289" s="189">
        <v>2020</v>
      </c>
      <c r="C289" s="194" t="s">
        <v>300</v>
      </c>
      <c r="D289" s="105" t="s">
        <v>1300</v>
      </c>
      <c r="E289" s="193" t="s">
        <v>768</v>
      </c>
      <c r="F289" s="95" t="s">
        <v>260</v>
      </c>
      <c r="G289" s="95" t="s">
        <v>769</v>
      </c>
      <c r="H289" s="89">
        <v>976.85</v>
      </c>
      <c r="I289" s="90">
        <v>976.85</v>
      </c>
      <c r="J289" s="90">
        <v>0</v>
      </c>
      <c r="K289" s="89" t="s">
        <v>23</v>
      </c>
      <c r="L289" s="89" t="s">
        <v>262</v>
      </c>
      <c r="M289" s="89" t="s">
        <v>37</v>
      </c>
      <c r="N289" s="89" t="s">
        <v>262</v>
      </c>
      <c r="O289" s="89" t="s">
        <v>262</v>
      </c>
      <c r="P289" s="89" t="s">
        <v>25</v>
      </c>
      <c r="Q289" s="100" t="s">
        <v>38</v>
      </c>
      <c r="R289" s="191"/>
    </row>
    <row r="290" s="87" customFormat="1" ht="51" hidden="1" customHeight="1" spans="1:18">
      <c r="A290" s="188">
        <v>253</v>
      </c>
      <c r="B290" s="189">
        <v>2020</v>
      </c>
      <c r="C290" s="194" t="s">
        <v>300</v>
      </c>
      <c r="D290" s="105" t="s">
        <v>1300</v>
      </c>
      <c r="E290" s="193" t="s">
        <v>778</v>
      </c>
      <c r="F290" s="95" t="s">
        <v>549</v>
      </c>
      <c r="G290" s="95" t="s">
        <v>779</v>
      </c>
      <c r="H290" s="89">
        <v>61.32</v>
      </c>
      <c r="I290" s="90">
        <v>61.32</v>
      </c>
      <c r="J290" s="90">
        <v>0</v>
      </c>
      <c r="K290" s="89" t="s">
        <v>47</v>
      </c>
      <c r="L290" s="89" t="s">
        <v>780</v>
      </c>
      <c r="M290" s="89" t="s">
        <v>780</v>
      </c>
      <c r="N290" s="89" t="s">
        <v>780</v>
      </c>
      <c r="O290" s="89" t="s">
        <v>780</v>
      </c>
      <c r="P290" s="89"/>
      <c r="Q290" s="100" t="s">
        <v>33</v>
      </c>
      <c r="R290" s="191"/>
    </row>
    <row r="291" s="87" customFormat="1" ht="51" hidden="1" customHeight="1" spans="1:18">
      <c r="A291" s="188">
        <v>254</v>
      </c>
      <c r="B291" s="189">
        <v>2020</v>
      </c>
      <c r="C291" s="194" t="s">
        <v>300</v>
      </c>
      <c r="D291" s="105" t="s">
        <v>1300</v>
      </c>
      <c r="E291" s="193" t="s">
        <v>781</v>
      </c>
      <c r="F291" s="95" t="s">
        <v>315</v>
      </c>
      <c r="G291" s="95" t="s">
        <v>782</v>
      </c>
      <c r="H291" s="89">
        <v>69.42</v>
      </c>
      <c r="I291" s="90">
        <v>69.42</v>
      </c>
      <c r="J291" s="90">
        <v>0</v>
      </c>
      <c r="K291" s="89" t="s">
        <v>47</v>
      </c>
      <c r="L291" s="89" t="s">
        <v>783</v>
      </c>
      <c r="M291" s="89" t="s">
        <v>783</v>
      </c>
      <c r="N291" s="89" t="s">
        <v>783</v>
      </c>
      <c r="O291" s="89" t="s">
        <v>783</v>
      </c>
      <c r="P291" s="89"/>
      <c r="Q291" s="100" t="s">
        <v>33</v>
      </c>
      <c r="R291" s="191"/>
    </row>
    <row r="292" s="87" customFormat="1" ht="51" hidden="1" customHeight="1" spans="1:18">
      <c r="A292" s="188">
        <v>256</v>
      </c>
      <c r="B292" s="189">
        <v>2020</v>
      </c>
      <c r="C292" s="194" t="s">
        <v>300</v>
      </c>
      <c r="D292" s="105" t="s">
        <v>1300</v>
      </c>
      <c r="E292" s="193" t="s">
        <v>788</v>
      </c>
      <c r="F292" s="95" t="s">
        <v>260</v>
      </c>
      <c r="G292" s="95" t="s">
        <v>789</v>
      </c>
      <c r="H292" s="89">
        <v>200</v>
      </c>
      <c r="I292" s="90">
        <v>200</v>
      </c>
      <c r="J292" s="90">
        <v>0</v>
      </c>
      <c r="K292" s="89" t="s">
        <v>23</v>
      </c>
      <c r="L292" s="89" t="s">
        <v>262</v>
      </c>
      <c r="M292" s="89" t="s">
        <v>790</v>
      </c>
      <c r="N292" s="89" t="s">
        <v>262</v>
      </c>
      <c r="O292" s="89" t="s">
        <v>262</v>
      </c>
      <c r="P292" s="89" t="s">
        <v>25</v>
      </c>
      <c r="Q292" s="100" t="s">
        <v>38</v>
      </c>
      <c r="R292" s="191"/>
    </row>
    <row r="293" s="87" customFormat="1" ht="51" hidden="1" customHeight="1" spans="1:18">
      <c r="A293" s="188">
        <v>260</v>
      </c>
      <c r="B293" s="189">
        <v>2020</v>
      </c>
      <c r="C293" s="194" t="s">
        <v>300</v>
      </c>
      <c r="D293" s="105" t="s">
        <v>1300</v>
      </c>
      <c r="E293" s="193" t="s">
        <v>803</v>
      </c>
      <c r="F293" s="204" t="s">
        <v>804</v>
      </c>
      <c r="G293" s="95" t="s">
        <v>805</v>
      </c>
      <c r="H293" s="89">
        <v>453.06</v>
      </c>
      <c r="I293" s="90">
        <v>453.06</v>
      </c>
      <c r="J293" s="90">
        <v>0</v>
      </c>
      <c r="K293" s="89" t="s">
        <v>23</v>
      </c>
      <c r="L293" s="89" t="s">
        <v>806</v>
      </c>
      <c r="M293" s="89" t="s">
        <v>806</v>
      </c>
      <c r="N293" s="89" t="s">
        <v>806</v>
      </c>
      <c r="O293" s="89" t="s">
        <v>806</v>
      </c>
      <c r="P293" s="89" t="s">
        <v>807</v>
      </c>
      <c r="Q293" s="100" t="s">
        <v>38</v>
      </c>
      <c r="R293" s="191"/>
    </row>
    <row r="294" s="87" customFormat="1" ht="51" hidden="1" customHeight="1" spans="1:18">
      <c r="A294" s="188">
        <v>261</v>
      </c>
      <c r="B294" s="189">
        <v>2020</v>
      </c>
      <c r="C294" s="194" t="s">
        <v>300</v>
      </c>
      <c r="D294" s="105" t="s">
        <v>1300</v>
      </c>
      <c r="E294" s="193" t="s">
        <v>808</v>
      </c>
      <c r="F294" s="95" t="s">
        <v>549</v>
      </c>
      <c r="G294" s="95" t="s">
        <v>809</v>
      </c>
      <c r="H294" s="89">
        <v>172.31</v>
      </c>
      <c r="I294" s="90">
        <v>172.31</v>
      </c>
      <c r="J294" s="90">
        <v>0</v>
      </c>
      <c r="K294" s="89" t="s">
        <v>23</v>
      </c>
      <c r="L294" s="101" t="s">
        <v>551</v>
      </c>
      <c r="M294" s="101" t="s">
        <v>551</v>
      </c>
      <c r="N294" s="101" t="s">
        <v>551</v>
      </c>
      <c r="O294" s="101" t="s">
        <v>551</v>
      </c>
      <c r="P294" s="101" t="s">
        <v>25</v>
      </c>
      <c r="Q294" s="100" t="s">
        <v>38</v>
      </c>
      <c r="R294" s="98" t="s">
        <v>1364</v>
      </c>
    </row>
    <row r="295" s="87" customFormat="1" ht="51" hidden="1" customHeight="1" spans="1:18">
      <c r="A295" s="188">
        <v>300</v>
      </c>
      <c r="B295" s="189">
        <v>2021</v>
      </c>
      <c r="C295" s="194" t="s">
        <v>823</v>
      </c>
      <c r="D295" s="105" t="s">
        <v>1300</v>
      </c>
      <c r="E295" s="193" t="s">
        <v>848</v>
      </c>
      <c r="F295" s="95" t="s">
        <v>849</v>
      </c>
      <c r="G295" s="95" t="s">
        <v>850</v>
      </c>
      <c r="H295" s="89">
        <v>849.68</v>
      </c>
      <c r="I295" s="90">
        <v>849.68</v>
      </c>
      <c r="J295" s="90">
        <v>0</v>
      </c>
      <c r="K295" s="89" t="s">
        <v>23</v>
      </c>
      <c r="L295" s="89" t="s">
        <v>613</v>
      </c>
      <c r="M295" s="89" t="s">
        <v>613</v>
      </c>
      <c r="N295" s="89" t="s">
        <v>613</v>
      </c>
      <c r="O295" s="89" t="s">
        <v>613</v>
      </c>
      <c r="P295" s="89" t="s">
        <v>25</v>
      </c>
      <c r="Q295" s="100" t="s">
        <v>26</v>
      </c>
      <c r="R295" s="191"/>
    </row>
    <row r="296" s="87" customFormat="1" ht="51" hidden="1" customHeight="1" spans="1:18">
      <c r="A296" s="188">
        <v>301</v>
      </c>
      <c r="B296" s="189">
        <v>2021</v>
      </c>
      <c r="C296" s="194" t="s">
        <v>823</v>
      </c>
      <c r="D296" s="105" t="s">
        <v>1300</v>
      </c>
      <c r="E296" s="193" t="s">
        <v>851</v>
      </c>
      <c r="F296" s="95" t="s">
        <v>852</v>
      </c>
      <c r="G296" s="95" t="s">
        <v>853</v>
      </c>
      <c r="H296" s="89">
        <v>1399.92</v>
      </c>
      <c r="I296" s="90">
        <v>1399.92</v>
      </c>
      <c r="J296" s="90">
        <v>0</v>
      </c>
      <c r="K296" s="89" t="s">
        <v>23</v>
      </c>
      <c r="L296" s="89" t="s">
        <v>317</v>
      </c>
      <c r="M296" s="89" t="s">
        <v>854</v>
      </c>
      <c r="N296" s="89" t="s">
        <v>317</v>
      </c>
      <c r="O296" s="89" t="s">
        <v>317</v>
      </c>
      <c r="P296" s="89" t="s">
        <v>25</v>
      </c>
      <c r="Q296" s="100" t="s">
        <v>26</v>
      </c>
      <c r="R296" s="191"/>
    </row>
    <row r="297" s="87" customFormat="1" ht="51" hidden="1" customHeight="1" spans="1:18">
      <c r="A297" s="188">
        <v>302</v>
      </c>
      <c r="B297" s="189">
        <v>2021</v>
      </c>
      <c r="C297" s="194" t="s">
        <v>823</v>
      </c>
      <c r="D297" s="105" t="s">
        <v>1300</v>
      </c>
      <c r="E297" s="193" t="s">
        <v>855</v>
      </c>
      <c r="F297" s="95" t="s">
        <v>549</v>
      </c>
      <c r="G297" s="95" t="s">
        <v>856</v>
      </c>
      <c r="H297" s="89">
        <v>549.98</v>
      </c>
      <c r="I297" s="90">
        <v>549.98</v>
      </c>
      <c r="J297" s="90">
        <v>0</v>
      </c>
      <c r="K297" s="89" t="s">
        <v>47</v>
      </c>
      <c r="L297" s="89" t="s">
        <v>780</v>
      </c>
      <c r="M297" s="89" t="s">
        <v>780</v>
      </c>
      <c r="N297" s="89" t="s">
        <v>780</v>
      </c>
      <c r="O297" s="89" t="s">
        <v>780</v>
      </c>
      <c r="P297" s="89"/>
      <c r="Q297" s="100" t="s">
        <v>33</v>
      </c>
      <c r="R297" s="191"/>
    </row>
    <row r="298" s="87" customFormat="1" ht="51" hidden="1" customHeight="1" spans="1:18">
      <c r="A298" s="188">
        <v>312</v>
      </c>
      <c r="B298" s="189">
        <v>2021</v>
      </c>
      <c r="C298" s="194" t="s">
        <v>823</v>
      </c>
      <c r="D298" s="105" t="s">
        <v>1300</v>
      </c>
      <c r="E298" s="193" t="s">
        <v>883</v>
      </c>
      <c r="F298" s="95" t="s">
        <v>884</v>
      </c>
      <c r="G298" s="95" t="s">
        <v>885</v>
      </c>
      <c r="H298" s="89">
        <v>644.52</v>
      </c>
      <c r="I298" s="90">
        <v>644.52</v>
      </c>
      <c r="J298" s="90">
        <v>0</v>
      </c>
      <c r="K298" s="89" t="s">
        <v>23</v>
      </c>
      <c r="L298" s="101" t="s">
        <v>886</v>
      </c>
      <c r="M298" s="101" t="s">
        <v>887</v>
      </c>
      <c r="N298" s="101" t="s">
        <v>886</v>
      </c>
      <c r="O298" s="101" t="s">
        <v>886</v>
      </c>
      <c r="P298" s="101" t="s">
        <v>25</v>
      </c>
      <c r="Q298" s="100" t="s">
        <v>38</v>
      </c>
      <c r="R298" s="98" t="s">
        <v>860</v>
      </c>
    </row>
    <row r="299" s="87" customFormat="1" ht="51" hidden="1" customHeight="1" spans="1:18">
      <c r="A299" s="188">
        <v>327</v>
      </c>
      <c r="B299" s="189">
        <v>2022</v>
      </c>
      <c r="C299" s="194" t="s">
        <v>823</v>
      </c>
      <c r="D299" s="105" t="s">
        <v>1300</v>
      </c>
      <c r="E299" s="193" t="s">
        <v>905</v>
      </c>
      <c r="F299" s="95" t="s">
        <v>906</v>
      </c>
      <c r="G299" s="95" t="s">
        <v>1365</v>
      </c>
      <c r="H299" s="89">
        <v>403.73</v>
      </c>
      <c r="I299" s="90">
        <v>403.73</v>
      </c>
      <c r="J299" s="90">
        <v>0</v>
      </c>
      <c r="K299" s="89" t="s">
        <v>23</v>
      </c>
      <c r="L299" s="89" t="s">
        <v>613</v>
      </c>
      <c r="M299" s="89" t="s">
        <v>613</v>
      </c>
      <c r="N299" s="89" t="s">
        <v>613</v>
      </c>
      <c r="O299" s="89" t="s">
        <v>613</v>
      </c>
      <c r="P299" s="89" t="s">
        <v>25</v>
      </c>
      <c r="Q299" s="100" t="s">
        <v>38</v>
      </c>
      <c r="R299" s="191"/>
    </row>
    <row r="300" s="87" customFormat="1" ht="51" hidden="1" customHeight="1" spans="1:18">
      <c r="A300" s="188">
        <v>355</v>
      </c>
      <c r="B300" s="189">
        <v>2023</v>
      </c>
      <c r="C300" s="194" t="s">
        <v>823</v>
      </c>
      <c r="D300" s="105" t="s">
        <v>1300</v>
      </c>
      <c r="E300" s="193" t="s">
        <v>962</v>
      </c>
      <c r="F300" s="95" t="s">
        <v>671</v>
      </c>
      <c r="G300" s="95" t="s">
        <v>963</v>
      </c>
      <c r="H300" s="89">
        <v>169.91</v>
      </c>
      <c r="I300" s="90">
        <v>169.91</v>
      </c>
      <c r="J300" s="90">
        <v>0</v>
      </c>
      <c r="K300" s="89" t="s">
        <v>47</v>
      </c>
      <c r="L300" s="89" t="s">
        <v>673</v>
      </c>
      <c r="M300" s="89" t="s">
        <v>673</v>
      </c>
      <c r="N300" s="89" t="s">
        <v>673</v>
      </c>
      <c r="O300" s="89" t="s">
        <v>673</v>
      </c>
      <c r="P300" s="89"/>
      <c r="Q300" s="100" t="s">
        <v>33</v>
      </c>
      <c r="R300" s="191"/>
    </row>
    <row r="301" s="87" customFormat="1" ht="51" hidden="1" customHeight="1" spans="1:18">
      <c r="A301" s="188">
        <v>356</v>
      </c>
      <c r="B301" s="189">
        <v>2023</v>
      </c>
      <c r="C301" s="194" t="s">
        <v>823</v>
      </c>
      <c r="D301" s="105" t="s">
        <v>1300</v>
      </c>
      <c r="E301" s="193" t="s">
        <v>964</v>
      </c>
      <c r="F301" s="95" t="s">
        <v>884</v>
      </c>
      <c r="G301" s="95" t="s">
        <v>965</v>
      </c>
      <c r="H301" s="89">
        <v>289.88</v>
      </c>
      <c r="I301" s="90">
        <v>289.88</v>
      </c>
      <c r="J301" s="90">
        <v>0</v>
      </c>
      <c r="K301" s="89" t="s">
        <v>47</v>
      </c>
      <c r="L301" s="89" t="s">
        <v>966</v>
      </c>
      <c r="M301" s="89" t="s">
        <v>966</v>
      </c>
      <c r="N301" s="89" t="s">
        <v>966</v>
      </c>
      <c r="O301" s="89" t="s">
        <v>966</v>
      </c>
      <c r="P301" s="89"/>
      <c r="Q301" s="100" t="s">
        <v>33</v>
      </c>
      <c r="R301" s="191"/>
    </row>
    <row r="302" s="87" customFormat="1" ht="51" hidden="1" customHeight="1" spans="1:18">
      <c r="A302" s="188">
        <v>368</v>
      </c>
      <c r="B302" s="189">
        <v>2023</v>
      </c>
      <c r="C302" s="194" t="s">
        <v>823</v>
      </c>
      <c r="D302" s="105" t="s">
        <v>1300</v>
      </c>
      <c r="E302" s="193" t="s">
        <v>987</v>
      </c>
      <c r="F302" s="95" t="s">
        <v>988</v>
      </c>
      <c r="G302" s="95" t="s">
        <v>989</v>
      </c>
      <c r="H302" s="89">
        <v>194.1</v>
      </c>
      <c r="I302" s="90">
        <v>194.1</v>
      </c>
      <c r="J302" s="90">
        <v>0</v>
      </c>
      <c r="K302" s="89" t="s">
        <v>30</v>
      </c>
      <c r="L302" s="89" t="s">
        <v>990</v>
      </c>
      <c r="M302" s="89" t="s">
        <v>990</v>
      </c>
      <c r="N302" s="89" t="s">
        <v>990</v>
      </c>
      <c r="O302" s="89" t="s">
        <v>990</v>
      </c>
      <c r="P302" s="89" t="s">
        <v>25</v>
      </c>
      <c r="Q302" s="205" t="s">
        <v>33</v>
      </c>
      <c r="R302" s="191"/>
    </row>
    <row r="303" s="87" customFormat="1" ht="51" hidden="1" customHeight="1" spans="1:18">
      <c r="A303" s="188">
        <v>395</v>
      </c>
      <c r="B303" s="189">
        <v>2016</v>
      </c>
      <c r="C303" s="189" t="s">
        <v>993</v>
      </c>
      <c r="D303" s="105" t="s">
        <v>1300</v>
      </c>
      <c r="E303" s="193" t="s">
        <v>994</v>
      </c>
      <c r="F303" s="95" t="s">
        <v>906</v>
      </c>
      <c r="G303" s="95" t="s">
        <v>995</v>
      </c>
      <c r="H303" s="89">
        <v>91.12</v>
      </c>
      <c r="I303" s="90">
        <v>91.12</v>
      </c>
      <c r="J303" s="90">
        <v>0</v>
      </c>
      <c r="K303" s="89" t="s">
        <v>23</v>
      </c>
      <c r="L303" s="89" t="s">
        <v>613</v>
      </c>
      <c r="M303" s="89" t="s">
        <v>613</v>
      </c>
      <c r="N303" s="89" t="s">
        <v>613</v>
      </c>
      <c r="O303" s="89" t="s">
        <v>613</v>
      </c>
      <c r="P303" s="89" t="s">
        <v>25</v>
      </c>
      <c r="Q303" s="100" t="s">
        <v>38</v>
      </c>
      <c r="R303" s="191"/>
    </row>
    <row r="304" s="87" customFormat="1" ht="51" hidden="1" customHeight="1" spans="1:18">
      <c r="A304" s="188">
        <v>396</v>
      </c>
      <c r="B304" s="189">
        <v>2016</v>
      </c>
      <c r="C304" s="189" t="s">
        <v>993</v>
      </c>
      <c r="D304" s="105" t="s">
        <v>1300</v>
      </c>
      <c r="E304" s="193" t="s">
        <v>996</v>
      </c>
      <c r="F304" s="95" t="s">
        <v>997</v>
      </c>
      <c r="G304" s="95" t="s">
        <v>998</v>
      </c>
      <c r="H304" s="89">
        <v>80.08</v>
      </c>
      <c r="I304" s="90">
        <v>80.08</v>
      </c>
      <c r="J304" s="90">
        <v>0</v>
      </c>
      <c r="K304" s="89" t="s">
        <v>23</v>
      </c>
      <c r="L304" s="89" t="s">
        <v>999</v>
      </c>
      <c r="M304" s="89" t="s">
        <v>1000</v>
      </c>
      <c r="N304" s="89" t="s">
        <v>999</v>
      </c>
      <c r="O304" s="89" t="s">
        <v>999</v>
      </c>
      <c r="P304" s="89" t="s">
        <v>25</v>
      </c>
      <c r="Q304" s="100" t="s">
        <v>38</v>
      </c>
      <c r="R304" s="191"/>
    </row>
    <row r="305" s="87" customFormat="1" ht="51" hidden="1" customHeight="1" spans="1:18">
      <c r="A305" s="188">
        <v>334</v>
      </c>
      <c r="B305" s="189">
        <v>2022</v>
      </c>
      <c r="C305" s="194" t="s">
        <v>823</v>
      </c>
      <c r="D305" s="105" t="s">
        <v>1324</v>
      </c>
      <c r="E305" s="193" t="s">
        <v>928</v>
      </c>
      <c r="F305" s="206" t="s">
        <v>929</v>
      </c>
      <c r="G305" s="95" t="s">
        <v>930</v>
      </c>
      <c r="H305" s="89">
        <v>2000</v>
      </c>
      <c r="I305" s="90">
        <v>2000</v>
      </c>
      <c r="J305" s="90">
        <v>0</v>
      </c>
      <c r="K305" s="89" t="s">
        <v>23</v>
      </c>
      <c r="L305" s="101" t="s">
        <v>931</v>
      </c>
      <c r="M305" s="101" t="s">
        <v>931</v>
      </c>
      <c r="N305" s="101" t="s">
        <v>931</v>
      </c>
      <c r="O305" s="101" t="s">
        <v>931</v>
      </c>
      <c r="P305" s="101" t="s">
        <v>932</v>
      </c>
      <c r="Q305" s="100" t="s">
        <v>38</v>
      </c>
      <c r="R305" s="191"/>
    </row>
    <row r="306" s="179" customFormat="1" ht="51" hidden="1" customHeight="1" spans="1:18">
      <c r="A306" s="188">
        <v>145</v>
      </c>
      <c r="B306" s="189">
        <v>2017</v>
      </c>
      <c r="C306" s="194" t="s">
        <v>300</v>
      </c>
      <c r="D306" s="105" t="s">
        <v>1326</v>
      </c>
      <c r="E306" s="190" t="s">
        <v>456</v>
      </c>
      <c r="F306" s="95" t="s">
        <v>139</v>
      </c>
      <c r="G306" s="95" t="s">
        <v>457</v>
      </c>
      <c r="H306" s="89">
        <v>2300.006771</v>
      </c>
      <c r="I306" s="90">
        <v>500</v>
      </c>
      <c r="J306" s="90">
        <v>1800.006771</v>
      </c>
      <c r="K306" s="89" t="s">
        <v>23</v>
      </c>
      <c r="L306" s="89" t="s">
        <v>66</v>
      </c>
      <c r="M306" s="89" t="s">
        <v>66</v>
      </c>
      <c r="N306" s="89" t="s">
        <v>66</v>
      </c>
      <c r="O306" s="89" t="s">
        <v>66</v>
      </c>
      <c r="P306" s="89" t="s">
        <v>53</v>
      </c>
      <c r="Q306" s="100" t="s">
        <v>102</v>
      </c>
      <c r="R306" s="207"/>
    </row>
    <row r="307" s="179" customFormat="1" ht="51" hidden="1" customHeight="1" spans="1:18">
      <c r="A307" s="188">
        <v>146</v>
      </c>
      <c r="B307" s="189">
        <v>2017</v>
      </c>
      <c r="C307" s="194" t="s">
        <v>300</v>
      </c>
      <c r="D307" s="105" t="s">
        <v>1326</v>
      </c>
      <c r="E307" s="190" t="s">
        <v>458</v>
      </c>
      <c r="F307" s="95" t="s">
        <v>459</v>
      </c>
      <c r="G307" s="95" t="s">
        <v>460</v>
      </c>
      <c r="H307" s="89">
        <v>400</v>
      </c>
      <c r="I307" s="90">
        <v>400</v>
      </c>
      <c r="J307" s="90">
        <v>0</v>
      </c>
      <c r="K307" s="89" t="s">
        <v>23</v>
      </c>
      <c r="L307" s="101" t="s">
        <v>461</v>
      </c>
      <c r="M307" s="89" t="s">
        <v>462</v>
      </c>
      <c r="N307" s="101" t="s">
        <v>461</v>
      </c>
      <c r="O307" s="101" t="s">
        <v>461</v>
      </c>
      <c r="P307" s="101" t="s">
        <v>80</v>
      </c>
      <c r="Q307" s="100" t="s">
        <v>38</v>
      </c>
      <c r="R307" s="208" t="s">
        <v>463</v>
      </c>
    </row>
    <row r="308" s="179" customFormat="1" ht="51" hidden="1" customHeight="1" spans="1:18">
      <c r="A308" s="188">
        <v>158</v>
      </c>
      <c r="B308" s="189">
        <v>2017</v>
      </c>
      <c r="C308" s="194" t="s">
        <v>300</v>
      </c>
      <c r="D308" s="105" t="s">
        <v>1326</v>
      </c>
      <c r="E308" s="190" t="s">
        <v>497</v>
      </c>
      <c r="F308" s="95" t="s">
        <v>498</v>
      </c>
      <c r="G308" s="95" t="s">
        <v>499</v>
      </c>
      <c r="H308" s="89">
        <v>3361.71</v>
      </c>
      <c r="I308" s="90">
        <v>3361.71</v>
      </c>
      <c r="J308" s="90">
        <v>0</v>
      </c>
      <c r="K308" s="89" t="s">
        <v>23</v>
      </c>
      <c r="L308" s="101" t="s">
        <v>500</v>
      </c>
      <c r="M308" s="89" t="s">
        <v>500</v>
      </c>
      <c r="N308" s="101" t="s">
        <v>500</v>
      </c>
      <c r="O308" s="101" t="s">
        <v>500</v>
      </c>
      <c r="P308" s="101" t="s">
        <v>501</v>
      </c>
      <c r="Q308" s="100" t="s">
        <v>38</v>
      </c>
      <c r="R308" s="208" t="s">
        <v>502</v>
      </c>
    </row>
    <row r="309" s="87" customFormat="1" ht="51" hidden="1" customHeight="1" spans="1:18">
      <c r="A309" s="188">
        <v>159</v>
      </c>
      <c r="B309" s="189">
        <v>2017</v>
      </c>
      <c r="C309" s="194" t="s">
        <v>300</v>
      </c>
      <c r="D309" s="105" t="s">
        <v>1326</v>
      </c>
      <c r="E309" s="193" t="s">
        <v>503</v>
      </c>
      <c r="F309" s="95" t="s">
        <v>273</v>
      </c>
      <c r="G309" s="95" t="s">
        <v>504</v>
      </c>
      <c r="H309" s="89">
        <v>513.08</v>
      </c>
      <c r="I309" s="90">
        <v>513.08</v>
      </c>
      <c r="J309" s="90">
        <v>0</v>
      </c>
      <c r="K309" s="89" t="s">
        <v>30</v>
      </c>
      <c r="L309" s="89" t="s">
        <v>500</v>
      </c>
      <c r="M309" s="89" t="s">
        <v>500</v>
      </c>
      <c r="N309" s="89" t="s">
        <v>500</v>
      </c>
      <c r="O309" s="89" t="s">
        <v>500</v>
      </c>
      <c r="P309" s="89" t="s">
        <v>501</v>
      </c>
      <c r="Q309" s="100" t="s">
        <v>33</v>
      </c>
      <c r="R309" s="191"/>
    </row>
    <row r="310" s="87" customFormat="1" ht="51" hidden="1" customHeight="1" spans="1:18">
      <c r="A310" s="188">
        <v>170</v>
      </c>
      <c r="B310" s="189">
        <v>2017</v>
      </c>
      <c r="C310" s="194" t="s">
        <v>300</v>
      </c>
      <c r="D310" s="105" t="s">
        <v>1326</v>
      </c>
      <c r="E310" s="193" t="s">
        <v>534</v>
      </c>
      <c r="F310" s="95" t="s">
        <v>273</v>
      </c>
      <c r="G310" s="95" t="s">
        <v>535</v>
      </c>
      <c r="H310" s="89">
        <v>748.02</v>
      </c>
      <c r="I310" s="90">
        <v>748.02</v>
      </c>
      <c r="J310" s="90">
        <v>0</v>
      </c>
      <c r="K310" s="89" t="s">
        <v>30</v>
      </c>
      <c r="L310" s="89" t="s">
        <v>500</v>
      </c>
      <c r="M310" s="89" t="s">
        <v>500</v>
      </c>
      <c r="N310" s="89" t="s">
        <v>500</v>
      </c>
      <c r="O310" s="89" t="s">
        <v>500</v>
      </c>
      <c r="P310" s="89" t="s">
        <v>501</v>
      </c>
      <c r="Q310" s="100" t="s">
        <v>33</v>
      </c>
      <c r="R310" s="191"/>
    </row>
    <row r="311" s="87" customFormat="1" ht="51" hidden="1" customHeight="1" spans="1:18">
      <c r="A311" s="188">
        <v>171</v>
      </c>
      <c r="B311" s="189">
        <v>2017</v>
      </c>
      <c r="C311" s="194" t="s">
        <v>300</v>
      </c>
      <c r="D311" s="105" t="s">
        <v>1326</v>
      </c>
      <c r="E311" s="193" t="s">
        <v>536</v>
      </c>
      <c r="F311" s="95" t="s">
        <v>491</v>
      </c>
      <c r="G311" s="95" t="s">
        <v>537</v>
      </c>
      <c r="H311" s="89">
        <v>575.57</v>
      </c>
      <c r="I311" s="90">
        <v>575.57</v>
      </c>
      <c r="J311" s="90">
        <v>0</v>
      </c>
      <c r="K311" s="89" t="s">
        <v>30</v>
      </c>
      <c r="L311" s="101" t="s">
        <v>500</v>
      </c>
      <c r="M311" s="89" t="s">
        <v>538</v>
      </c>
      <c r="N311" s="101" t="s">
        <v>500</v>
      </c>
      <c r="O311" s="101" t="s">
        <v>500</v>
      </c>
      <c r="P311" s="101" t="s">
        <v>501</v>
      </c>
      <c r="Q311" s="100" t="s">
        <v>33</v>
      </c>
      <c r="R311" s="98" t="s">
        <v>1328</v>
      </c>
    </row>
    <row r="312" s="87" customFormat="1" ht="51" hidden="1" customHeight="1" spans="1:18">
      <c r="A312" s="188">
        <v>173</v>
      </c>
      <c r="B312" s="189">
        <v>2017</v>
      </c>
      <c r="C312" s="194" t="s">
        <v>300</v>
      </c>
      <c r="D312" s="105" t="s">
        <v>1326</v>
      </c>
      <c r="E312" s="193" t="s">
        <v>541</v>
      </c>
      <c r="F312" s="95" t="s">
        <v>491</v>
      </c>
      <c r="G312" s="95" t="s">
        <v>1366</v>
      </c>
      <c r="H312" s="89">
        <v>408.98</v>
      </c>
      <c r="I312" s="90">
        <v>408.98</v>
      </c>
      <c r="J312" s="90">
        <v>0</v>
      </c>
      <c r="K312" s="89" t="s">
        <v>30</v>
      </c>
      <c r="L312" s="101" t="s">
        <v>500</v>
      </c>
      <c r="M312" s="89" t="s">
        <v>538</v>
      </c>
      <c r="N312" s="101" t="s">
        <v>500</v>
      </c>
      <c r="O312" s="101" t="s">
        <v>500</v>
      </c>
      <c r="P312" s="101" t="s">
        <v>501</v>
      </c>
      <c r="Q312" s="100" t="s">
        <v>33</v>
      </c>
      <c r="R312" s="98" t="s">
        <v>1328</v>
      </c>
    </row>
    <row r="313" s="179" customFormat="1" ht="51" hidden="1" customHeight="1" spans="1:18">
      <c r="A313" s="188">
        <v>184</v>
      </c>
      <c r="B313" s="189">
        <v>2018</v>
      </c>
      <c r="C313" s="194" t="s">
        <v>300</v>
      </c>
      <c r="D313" s="105" t="s">
        <v>1326</v>
      </c>
      <c r="E313" s="190" t="s">
        <v>558</v>
      </c>
      <c r="F313" s="95" t="s">
        <v>168</v>
      </c>
      <c r="G313" s="95" t="s">
        <v>559</v>
      </c>
      <c r="H313" s="89">
        <v>1760</v>
      </c>
      <c r="I313" s="90">
        <v>1760</v>
      </c>
      <c r="J313" s="90">
        <v>0</v>
      </c>
      <c r="K313" s="89" t="s">
        <v>23</v>
      </c>
      <c r="L313" s="101" t="s">
        <v>461</v>
      </c>
      <c r="M313" s="89" t="s">
        <v>462</v>
      </c>
      <c r="N313" s="101" t="s">
        <v>461</v>
      </c>
      <c r="O313" s="101" t="s">
        <v>461</v>
      </c>
      <c r="P313" s="101" t="s">
        <v>80</v>
      </c>
      <c r="Q313" s="100" t="s">
        <v>38</v>
      </c>
      <c r="R313" s="208" t="s">
        <v>463</v>
      </c>
    </row>
    <row r="314" s="87" customFormat="1" ht="51" hidden="1" customHeight="1" spans="1:18">
      <c r="A314" s="188">
        <v>193</v>
      </c>
      <c r="B314" s="189">
        <v>2018</v>
      </c>
      <c r="C314" s="194" t="s">
        <v>300</v>
      </c>
      <c r="D314" s="105" t="s">
        <v>1326</v>
      </c>
      <c r="E314" s="193" t="s">
        <v>591</v>
      </c>
      <c r="F314" s="95" t="s">
        <v>592</v>
      </c>
      <c r="G314" s="95" t="s">
        <v>593</v>
      </c>
      <c r="H314" s="89">
        <v>1733.2</v>
      </c>
      <c r="I314" s="90">
        <v>733.2</v>
      </c>
      <c r="J314" s="90">
        <v>1000</v>
      </c>
      <c r="K314" s="89" t="s">
        <v>23</v>
      </c>
      <c r="L314" s="101" t="s">
        <v>500</v>
      </c>
      <c r="M314" s="89" t="s">
        <v>538</v>
      </c>
      <c r="N314" s="101" t="s">
        <v>500</v>
      </c>
      <c r="O314" s="101" t="s">
        <v>500</v>
      </c>
      <c r="P314" s="101" t="s">
        <v>501</v>
      </c>
      <c r="Q314" s="100" t="s">
        <v>26</v>
      </c>
      <c r="R314" s="98" t="s">
        <v>1328</v>
      </c>
    </row>
    <row r="315" s="87" customFormat="1" ht="51" hidden="1" customHeight="1" spans="1:18">
      <c r="A315" s="188">
        <v>207</v>
      </c>
      <c r="B315" s="189">
        <v>2018</v>
      </c>
      <c r="C315" s="194" t="s">
        <v>300</v>
      </c>
      <c r="D315" s="105" t="s">
        <v>1326</v>
      </c>
      <c r="E315" s="193" t="s">
        <v>633</v>
      </c>
      <c r="F315" s="95" t="s">
        <v>273</v>
      </c>
      <c r="G315" s="95" t="s">
        <v>634</v>
      </c>
      <c r="H315" s="89">
        <v>3695</v>
      </c>
      <c r="I315" s="90">
        <v>3695</v>
      </c>
      <c r="J315" s="90">
        <v>0</v>
      </c>
      <c r="K315" s="89" t="s">
        <v>30</v>
      </c>
      <c r="L315" s="89" t="s">
        <v>500</v>
      </c>
      <c r="M315" s="89" t="s">
        <v>500</v>
      </c>
      <c r="N315" s="89" t="s">
        <v>500</v>
      </c>
      <c r="O315" s="89" t="s">
        <v>500</v>
      </c>
      <c r="P315" s="101" t="s">
        <v>501</v>
      </c>
      <c r="Q315" s="100" t="s">
        <v>33</v>
      </c>
      <c r="R315" s="191"/>
    </row>
    <row r="316" s="87" customFormat="1" ht="51" hidden="1" customHeight="1" spans="1:18">
      <c r="A316" s="188">
        <v>235</v>
      </c>
      <c r="B316" s="189">
        <v>2019</v>
      </c>
      <c r="C316" s="194" t="s">
        <v>300</v>
      </c>
      <c r="D316" s="105" t="s">
        <v>1326</v>
      </c>
      <c r="E316" s="190" t="s">
        <v>716</v>
      </c>
      <c r="F316" s="95" t="s">
        <v>273</v>
      </c>
      <c r="G316" s="95" t="s">
        <v>717</v>
      </c>
      <c r="H316" s="89">
        <v>4851.21</v>
      </c>
      <c r="I316" s="90">
        <v>4851.21</v>
      </c>
      <c r="J316" s="90">
        <v>0</v>
      </c>
      <c r="K316" s="89" t="s">
        <v>30</v>
      </c>
      <c r="L316" s="89" t="s">
        <v>500</v>
      </c>
      <c r="M316" s="89" t="s">
        <v>500</v>
      </c>
      <c r="N316" s="89" t="s">
        <v>500</v>
      </c>
      <c r="O316" s="89" t="s">
        <v>500</v>
      </c>
      <c r="P316" s="101" t="s">
        <v>501</v>
      </c>
      <c r="Q316" s="100" t="s">
        <v>33</v>
      </c>
      <c r="R316" s="191"/>
    </row>
    <row r="317" s="87" customFormat="1" ht="51" hidden="1" customHeight="1" spans="1:18">
      <c r="A317" s="188">
        <v>236</v>
      </c>
      <c r="B317" s="189">
        <v>2019</v>
      </c>
      <c r="C317" s="194" t="s">
        <v>300</v>
      </c>
      <c r="D317" s="105" t="s">
        <v>1326</v>
      </c>
      <c r="E317" s="190" t="s">
        <v>718</v>
      </c>
      <c r="F317" s="95" t="s">
        <v>273</v>
      </c>
      <c r="G317" s="95" t="s">
        <v>719</v>
      </c>
      <c r="H317" s="89">
        <v>1925.18</v>
      </c>
      <c r="I317" s="90">
        <v>1925.18</v>
      </c>
      <c r="J317" s="90">
        <v>0</v>
      </c>
      <c r="K317" s="89" t="s">
        <v>30</v>
      </c>
      <c r="L317" s="89" t="s">
        <v>500</v>
      </c>
      <c r="M317" s="89" t="s">
        <v>500</v>
      </c>
      <c r="N317" s="89" t="s">
        <v>500</v>
      </c>
      <c r="O317" s="89" t="s">
        <v>500</v>
      </c>
      <c r="P317" s="101" t="s">
        <v>501</v>
      </c>
      <c r="Q317" s="100" t="s">
        <v>33</v>
      </c>
      <c r="R317" s="191"/>
    </row>
    <row r="318" s="179" customFormat="1" ht="51" hidden="1" customHeight="1" spans="1:18">
      <c r="A318" s="188">
        <v>212</v>
      </c>
      <c r="B318" s="189">
        <v>2018</v>
      </c>
      <c r="C318" s="194" t="s">
        <v>300</v>
      </c>
      <c r="D318" s="105" t="s">
        <v>1326</v>
      </c>
      <c r="E318" s="190" t="s">
        <v>651</v>
      </c>
      <c r="F318" s="95" t="s">
        <v>130</v>
      </c>
      <c r="G318" s="95" t="s">
        <v>652</v>
      </c>
      <c r="H318" s="89">
        <v>2867.71</v>
      </c>
      <c r="I318" s="90">
        <v>2867.71</v>
      </c>
      <c r="J318" s="90">
        <v>0</v>
      </c>
      <c r="K318" s="89" t="s">
        <v>23</v>
      </c>
      <c r="L318" s="89" t="s">
        <v>653</v>
      </c>
      <c r="M318" s="89" t="s">
        <v>653</v>
      </c>
      <c r="N318" s="89" t="s">
        <v>653</v>
      </c>
      <c r="O318" s="89" t="s">
        <v>653</v>
      </c>
      <c r="P318" s="89" t="s">
        <v>133</v>
      </c>
      <c r="Q318" s="100" t="s">
        <v>38</v>
      </c>
      <c r="R318" s="207"/>
    </row>
    <row r="319" s="179" customFormat="1" ht="51" hidden="1" customHeight="1" spans="1:18">
      <c r="A319" s="188">
        <v>230</v>
      </c>
      <c r="B319" s="189">
        <v>2019</v>
      </c>
      <c r="C319" s="194" t="s">
        <v>300</v>
      </c>
      <c r="D319" s="105" t="s">
        <v>1326</v>
      </c>
      <c r="E319" s="190" t="s">
        <v>708</v>
      </c>
      <c r="F319" s="95" t="s">
        <v>709</v>
      </c>
      <c r="G319" s="95" t="s">
        <v>710</v>
      </c>
      <c r="H319" s="89">
        <v>3246.22</v>
      </c>
      <c r="I319" s="90">
        <v>2335</v>
      </c>
      <c r="J319" s="90">
        <v>911.22</v>
      </c>
      <c r="K319" s="89" t="s">
        <v>23</v>
      </c>
      <c r="L319" s="89" t="s">
        <v>500</v>
      </c>
      <c r="M319" s="89" t="s">
        <v>500</v>
      </c>
      <c r="N319" s="89" t="s">
        <v>500</v>
      </c>
      <c r="O319" s="89" t="s">
        <v>500</v>
      </c>
      <c r="P319" s="89" t="s">
        <v>501</v>
      </c>
      <c r="Q319" s="100" t="s">
        <v>102</v>
      </c>
      <c r="R319" s="207"/>
    </row>
    <row r="320" s="179" customFormat="1" ht="51" hidden="1" customHeight="1" spans="1:18">
      <c r="A320" s="188">
        <v>239</v>
      </c>
      <c r="B320" s="189">
        <v>2020</v>
      </c>
      <c r="C320" s="194" t="s">
        <v>300</v>
      </c>
      <c r="D320" s="105" t="s">
        <v>1326</v>
      </c>
      <c r="E320" s="193" t="s">
        <v>727</v>
      </c>
      <c r="F320" s="95" t="s">
        <v>728</v>
      </c>
      <c r="G320" s="95" t="s">
        <v>729</v>
      </c>
      <c r="H320" s="89">
        <v>1000</v>
      </c>
      <c r="I320" s="90">
        <v>500</v>
      </c>
      <c r="J320" s="90">
        <v>500</v>
      </c>
      <c r="K320" s="89" t="s">
        <v>23</v>
      </c>
      <c r="L320" s="101" t="s">
        <v>500</v>
      </c>
      <c r="M320" s="89" t="s">
        <v>500</v>
      </c>
      <c r="N320" s="101" t="s">
        <v>500</v>
      </c>
      <c r="O320" s="101" t="s">
        <v>500</v>
      </c>
      <c r="P320" s="101" t="s">
        <v>501</v>
      </c>
      <c r="Q320" s="100" t="s">
        <v>38</v>
      </c>
      <c r="R320" s="208" t="s">
        <v>1367</v>
      </c>
    </row>
    <row r="321" s="87" customFormat="1" ht="51" hidden="1" customHeight="1" spans="1:18">
      <c r="A321" s="188">
        <v>293</v>
      </c>
      <c r="B321" s="189">
        <v>2021</v>
      </c>
      <c r="C321" s="194" t="s">
        <v>823</v>
      </c>
      <c r="D321" s="105" t="s">
        <v>1326</v>
      </c>
      <c r="E321" s="193" t="s">
        <v>829</v>
      </c>
      <c r="F321" s="95" t="s">
        <v>491</v>
      </c>
      <c r="G321" s="95" t="s">
        <v>830</v>
      </c>
      <c r="H321" s="89">
        <v>1999.86</v>
      </c>
      <c r="I321" s="90">
        <v>1999.86</v>
      </c>
      <c r="J321" s="90">
        <v>0</v>
      </c>
      <c r="K321" s="89" t="s">
        <v>23</v>
      </c>
      <c r="L321" s="101" t="s">
        <v>500</v>
      </c>
      <c r="M321" s="89" t="s">
        <v>538</v>
      </c>
      <c r="N321" s="101" t="s">
        <v>500</v>
      </c>
      <c r="O321" s="101" t="s">
        <v>500</v>
      </c>
      <c r="P321" s="101" t="s">
        <v>501</v>
      </c>
      <c r="Q321" s="100" t="s">
        <v>26</v>
      </c>
      <c r="R321" s="98" t="s">
        <v>1328</v>
      </c>
    </row>
    <row r="322" s="87" customFormat="1" ht="51" hidden="1" customHeight="1" spans="1:18">
      <c r="A322" s="188">
        <v>305</v>
      </c>
      <c r="B322" s="189">
        <v>2021</v>
      </c>
      <c r="C322" s="194" t="s">
        <v>823</v>
      </c>
      <c r="D322" s="105" t="s">
        <v>1326</v>
      </c>
      <c r="E322" s="193" t="s">
        <v>864</v>
      </c>
      <c r="F322" s="95" t="s">
        <v>491</v>
      </c>
      <c r="G322" s="95" t="s">
        <v>865</v>
      </c>
      <c r="H322" s="89">
        <v>916.96</v>
      </c>
      <c r="I322" s="90">
        <v>916.96</v>
      </c>
      <c r="J322" s="90">
        <v>0</v>
      </c>
      <c r="K322" s="89" t="s">
        <v>23</v>
      </c>
      <c r="L322" s="101" t="s">
        <v>500</v>
      </c>
      <c r="M322" s="89" t="s">
        <v>538</v>
      </c>
      <c r="N322" s="101" t="s">
        <v>500</v>
      </c>
      <c r="O322" s="101" t="s">
        <v>500</v>
      </c>
      <c r="P322" s="101" t="s">
        <v>501</v>
      </c>
      <c r="Q322" s="100" t="s">
        <v>26</v>
      </c>
      <c r="R322" s="98" t="s">
        <v>1328</v>
      </c>
    </row>
    <row r="323" s="87" customFormat="1" ht="51" hidden="1" customHeight="1" spans="1:18">
      <c r="A323" s="188">
        <v>328</v>
      </c>
      <c r="B323" s="189">
        <v>2022</v>
      </c>
      <c r="C323" s="194" t="s">
        <v>823</v>
      </c>
      <c r="D323" s="105" t="s">
        <v>1326</v>
      </c>
      <c r="E323" s="190" t="s">
        <v>908</v>
      </c>
      <c r="F323" s="95" t="s">
        <v>909</v>
      </c>
      <c r="G323" s="95" t="s">
        <v>910</v>
      </c>
      <c r="H323" s="89">
        <v>1942.3099997918</v>
      </c>
      <c r="I323" s="90">
        <v>1942.3099997918</v>
      </c>
      <c r="J323" s="90">
        <v>0</v>
      </c>
      <c r="K323" s="89" t="s">
        <v>23</v>
      </c>
      <c r="L323" s="101" t="s">
        <v>500</v>
      </c>
      <c r="M323" s="101" t="s">
        <v>500</v>
      </c>
      <c r="N323" s="101" t="s">
        <v>500</v>
      </c>
      <c r="O323" s="101" t="s">
        <v>500</v>
      </c>
      <c r="P323" s="101" t="s">
        <v>501</v>
      </c>
      <c r="Q323" s="100" t="s">
        <v>38</v>
      </c>
      <c r="R323" s="98" t="s">
        <v>911</v>
      </c>
    </row>
    <row r="324" s="87" customFormat="1" ht="51" hidden="1" customHeight="1" spans="1:18">
      <c r="A324" s="188">
        <v>345</v>
      </c>
      <c r="B324" s="189">
        <v>2022</v>
      </c>
      <c r="C324" s="194" t="s">
        <v>232</v>
      </c>
      <c r="D324" s="105" t="s">
        <v>1326</v>
      </c>
      <c r="E324" s="193" t="s">
        <v>942</v>
      </c>
      <c r="F324" s="95" t="s">
        <v>273</v>
      </c>
      <c r="G324" s="95" t="s">
        <v>943</v>
      </c>
      <c r="H324" s="89">
        <v>1680</v>
      </c>
      <c r="I324" s="90">
        <v>1680</v>
      </c>
      <c r="J324" s="90">
        <v>0</v>
      </c>
      <c r="K324" s="89" t="s">
        <v>30</v>
      </c>
      <c r="L324" s="89" t="s">
        <v>500</v>
      </c>
      <c r="M324" s="89" t="s">
        <v>500</v>
      </c>
      <c r="N324" s="89" t="s">
        <v>500</v>
      </c>
      <c r="O324" s="89" t="s">
        <v>500</v>
      </c>
      <c r="P324" s="101" t="s">
        <v>501</v>
      </c>
      <c r="Q324" s="100" t="s">
        <v>33</v>
      </c>
      <c r="R324" s="98" t="s">
        <v>502</v>
      </c>
    </row>
    <row r="325" s="87" customFormat="1" ht="51" hidden="1" customHeight="1" spans="1:18">
      <c r="A325" s="188">
        <v>347</v>
      </c>
      <c r="B325" s="189">
        <v>2022</v>
      </c>
      <c r="C325" s="194" t="s">
        <v>232</v>
      </c>
      <c r="D325" s="105" t="s">
        <v>1326</v>
      </c>
      <c r="E325" s="193" t="s">
        <v>944</v>
      </c>
      <c r="F325" s="95" t="s">
        <v>371</v>
      </c>
      <c r="G325" s="95" t="s">
        <v>945</v>
      </c>
      <c r="H325" s="89">
        <v>1784.62</v>
      </c>
      <c r="I325" s="90">
        <v>1784.62</v>
      </c>
      <c r="J325" s="90">
        <v>0</v>
      </c>
      <c r="K325" s="89" t="s">
        <v>30</v>
      </c>
      <c r="L325" s="89" t="s">
        <v>500</v>
      </c>
      <c r="M325" s="89" t="s">
        <v>500</v>
      </c>
      <c r="N325" s="89" t="s">
        <v>500</v>
      </c>
      <c r="O325" s="89" t="s">
        <v>500</v>
      </c>
      <c r="P325" s="101" t="s">
        <v>501</v>
      </c>
      <c r="Q325" s="100" t="s">
        <v>33</v>
      </c>
      <c r="R325" s="98" t="s">
        <v>502</v>
      </c>
    </row>
    <row r="326" s="179" customFormat="1" ht="51" hidden="1" customHeight="1" spans="1:18">
      <c r="A326" s="188">
        <v>403</v>
      </c>
      <c r="B326" s="189">
        <v>2016</v>
      </c>
      <c r="C326" s="189" t="s">
        <v>993</v>
      </c>
      <c r="D326" s="105" t="s">
        <v>1326</v>
      </c>
      <c r="E326" s="190" t="s">
        <v>1025</v>
      </c>
      <c r="F326" s="206" t="s">
        <v>929</v>
      </c>
      <c r="G326" s="95" t="s">
        <v>1026</v>
      </c>
      <c r="H326" s="89">
        <v>6964.862217</v>
      </c>
      <c r="I326" s="90">
        <v>5774.92</v>
      </c>
      <c r="J326" s="90">
        <v>1189.942217</v>
      </c>
      <c r="K326" s="89" t="s">
        <v>23</v>
      </c>
      <c r="L326" s="89" t="s">
        <v>500</v>
      </c>
      <c r="M326" s="89" t="s">
        <v>500</v>
      </c>
      <c r="N326" s="89" t="s">
        <v>500</v>
      </c>
      <c r="O326" s="89" t="s">
        <v>500</v>
      </c>
      <c r="P326" s="89" t="s">
        <v>501</v>
      </c>
      <c r="Q326" s="100" t="s">
        <v>38</v>
      </c>
      <c r="R326" s="207"/>
    </row>
    <row r="327" s="87" customFormat="1" ht="51" hidden="1" customHeight="1" spans="1:18">
      <c r="A327" s="188">
        <v>464</v>
      </c>
      <c r="B327" s="189">
        <v>2022</v>
      </c>
      <c r="C327" s="194" t="s">
        <v>232</v>
      </c>
      <c r="D327" s="105" t="s">
        <v>1326</v>
      </c>
      <c r="E327" s="193" t="s">
        <v>1063</v>
      </c>
      <c r="F327" s="95" t="s">
        <v>371</v>
      </c>
      <c r="G327" s="95" t="s">
        <v>1064</v>
      </c>
      <c r="H327" s="89">
        <v>2209.17</v>
      </c>
      <c r="I327" s="90">
        <v>2209.17</v>
      </c>
      <c r="J327" s="90">
        <v>0</v>
      </c>
      <c r="K327" s="89" t="s">
        <v>30</v>
      </c>
      <c r="L327" s="89" t="s">
        <v>500</v>
      </c>
      <c r="M327" s="89" t="s">
        <v>500</v>
      </c>
      <c r="N327" s="89" t="s">
        <v>500</v>
      </c>
      <c r="O327" s="89" t="s">
        <v>500</v>
      </c>
      <c r="P327" s="101" t="s">
        <v>501</v>
      </c>
      <c r="Q327" s="100" t="s">
        <v>33</v>
      </c>
      <c r="R327" s="98" t="s">
        <v>502</v>
      </c>
    </row>
    <row r="328" s="179" customFormat="1" ht="51" hidden="1" customHeight="1" spans="1:18">
      <c r="A328" s="188">
        <v>402</v>
      </c>
      <c r="B328" s="189">
        <v>2016</v>
      </c>
      <c r="C328" s="189" t="s">
        <v>993</v>
      </c>
      <c r="D328" s="105" t="s">
        <v>1326</v>
      </c>
      <c r="E328" s="190" t="s">
        <v>1023</v>
      </c>
      <c r="F328" s="206" t="s">
        <v>929</v>
      </c>
      <c r="G328" s="95" t="s">
        <v>1024</v>
      </c>
      <c r="H328" s="89">
        <v>394</v>
      </c>
      <c r="I328" s="90">
        <v>394</v>
      </c>
      <c r="J328" s="90">
        <v>0</v>
      </c>
      <c r="K328" s="89" t="s">
        <v>23</v>
      </c>
      <c r="L328" s="89" t="s">
        <v>500</v>
      </c>
      <c r="M328" s="89" t="s">
        <v>500</v>
      </c>
      <c r="N328" s="89" t="s">
        <v>500</v>
      </c>
      <c r="O328" s="89" t="s">
        <v>500</v>
      </c>
      <c r="P328" s="89" t="s">
        <v>501</v>
      </c>
      <c r="Q328" s="100" t="s">
        <v>38</v>
      </c>
      <c r="R328" s="207"/>
    </row>
  </sheetData>
  <autoFilter xmlns:etc="http://www.wps.cn/officeDocument/2017/etCustomData" ref="A4:R328" etc:filterBottomFollowUsedRange="0">
    <filterColumn colId="3">
      <customFilters>
        <customFilter operator="equal" val="更章乡"/>
      </customFilters>
    </filterColumn>
    <extLst/>
  </autoFilter>
  <mergeCells count="17">
    <mergeCell ref="A1:R1"/>
    <mergeCell ref="H3:J3"/>
    <mergeCell ref="A3:A4"/>
    <mergeCell ref="B3:B4"/>
    <mergeCell ref="C3:C4"/>
    <mergeCell ref="D3:D4"/>
    <mergeCell ref="E3:E4"/>
    <mergeCell ref="F3:F4"/>
    <mergeCell ref="G3:G4"/>
    <mergeCell ref="K3:K4"/>
    <mergeCell ref="L3:L4"/>
    <mergeCell ref="M3:M4"/>
    <mergeCell ref="N3:N4"/>
    <mergeCell ref="O3:O4"/>
    <mergeCell ref="P3:P4"/>
    <mergeCell ref="Q3:Q4"/>
    <mergeCell ref="R3:R4"/>
  </mergeCells>
  <dataValidations count="2">
    <dataValidation type="list" allowBlank="1" showInputMessage="1" showErrorMessage="1" sqref="Q4">
      <formula1>"巩固类,升级类,盘活类,调整类"</formula1>
    </dataValidation>
    <dataValidation type="list" allowBlank="1" showInputMessage="1" showErrorMessage="1" sqref="Q271 Q6:Q89 Q94:Q98 Q100:Q143 Q146:Q147 Q149:Q182 Q184:Q211 Q213:Q214 Q219:Q269 Q273:Q328">
      <formula1>"巩固,升级,盘活,调整"</formula1>
    </dataValidation>
  </dataValidation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5"/>
  <sheetViews>
    <sheetView workbookViewId="0">
      <pane ySplit="4" topLeftCell="A29" activePane="bottomLeft" state="frozen"/>
      <selection/>
      <selection pane="bottomLeft" activeCell="G349" sqref="G349"/>
    </sheetView>
  </sheetViews>
  <sheetFormatPr defaultColWidth="8.89166666666667" defaultRowHeight="13.5"/>
  <cols>
    <col min="1" max="1" width="5" hidden="1" customWidth="1"/>
    <col min="2" max="2" width="9.225" customWidth="1"/>
    <col min="3" max="3" width="6.66666666666667" customWidth="1"/>
    <col min="4" max="4" width="9" customWidth="1"/>
    <col min="5" max="5" width="6.775" customWidth="1"/>
    <col min="6" max="6" width="23" customWidth="1"/>
    <col min="7" max="7" width="13.225" customWidth="1"/>
    <col min="8" max="8" width="37.8916666666667" customWidth="1"/>
    <col min="9" max="10" width="9.66666666666667"/>
    <col min="13" max="13" width="18.8916666666667" customWidth="1"/>
    <col min="14" max="14" width="20.1083333333333" customWidth="1"/>
    <col min="15" max="15" width="19.3333333333333" customWidth="1"/>
    <col min="16" max="16" width="18" customWidth="1"/>
    <col min="17" max="17" width="16" customWidth="1"/>
    <col min="18" max="18" width="11.3333333333333" customWidth="1"/>
    <col min="19" max="19" width="10.6666666666667" customWidth="1"/>
  </cols>
  <sheetData>
    <row r="1" s="130" customFormat="1" ht="51" customHeight="1" spans="1:20">
      <c r="A1" s="135" t="s">
        <v>1368</v>
      </c>
      <c r="B1" s="135"/>
      <c r="C1" s="135"/>
      <c r="D1" s="135"/>
      <c r="E1" s="135"/>
      <c r="F1" s="135"/>
      <c r="G1" s="135"/>
      <c r="H1" s="135"/>
      <c r="I1" s="135"/>
      <c r="J1" s="135"/>
      <c r="K1" s="135"/>
      <c r="L1" s="135"/>
      <c r="M1" s="135"/>
      <c r="N1" s="135"/>
      <c r="O1" s="135"/>
      <c r="P1" s="135"/>
      <c r="Q1" s="135"/>
      <c r="R1" s="135"/>
      <c r="S1" s="135"/>
    </row>
    <row r="2" s="130" customFormat="1" ht="26" customHeight="1" spans="1:20">
      <c r="A2" s="24"/>
      <c r="B2" s="132"/>
      <c r="C2" s="132"/>
      <c r="D2" s="132"/>
      <c r="E2" s="132"/>
      <c r="F2" s="133"/>
      <c r="G2" s="134"/>
      <c r="R2" s="134"/>
      <c r="S2" s="134"/>
    </row>
    <row r="3" s="131" customFormat="1" spans="1:20">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20">
      <c r="A4" s="136"/>
      <c r="B4" s="136"/>
      <c r="C4" s="136"/>
      <c r="D4" s="136"/>
      <c r="E4" s="136"/>
      <c r="F4" s="136"/>
      <c r="G4" s="117"/>
      <c r="H4" s="117"/>
      <c r="I4" s="117" t="s">
        <v>16</v>
      </c>
      <c r="J4" s="119" t="s">
        <v>17</v>
      </c>
      <c r="K4" s="119" t="s">
        <v>18</v>
      </c>
      <c r="L4" s="117"/>
      <c r="M4" s="117"/>
      <c r="N4" s="117"/>
      <c r="O4" s="117"/>
      <c r="P4" s="117"/>
      <c r="Q4" s="117"/>
      <c r="R4" s="117"/>
      <c r="S4" s="137"/>
    </row>
    <row r="5" s="111" customFormat="1" ht="54" spans="1:20">
      <c r="A5" s="121">
        <v>1</v>
      </c>
      <c r="B5" s="121">
        <v>8</v>
      </c>
      <c r="C5" s="122">
        <v>2013</v>
      </c>
      <c r="D5" s="118" t="s">
        <v>19</v>
      </c>
      <c r="E5" s="118" t="s">
        <v>297</v>
      </c>
      <c r="F5" s="120" t="s">
        <v>1187</v>
      </c>
      <c r="G5" s="118" t="s">
        <v>273</v>
      </c>
      <c r="H5" s="123" t="s">
        <v>61</v>
      </c>
      <c r="I5" s="118">
        <v>40</v>
      </c>
      <c r="J5" s="124">
        <v>40</v>
      </c>
      <c r="K5" s="124">
        <v>0</v>
      </c>
      <c r="L5" s="118" t="s">
        <v>47</v>
      </c>
      <c r="M5" s="118" t="s">
        <v>62</v>
      </c>
      <c r="N5" s="118" t="s">
        <v>62</v>
      </c>
      <c r="O5" s="118" t="s">
        <v>62</v>
      </c>
      <c r="P5" s="118" t="s">
        <v>62</v>
      </c>
      <c r="Q5" s="118" t="s">
        <v>1188</v>
      </c>
      <c r="R5" s="120" t="s">
        <v>33</v>
      </c>
      <c r="S5" s="126"/>
    </row>
    <row r="6" s="111" customFormat="1" ht="27" spans="1:20">
      <c r="A6" s="121">
        <v>2</v>
      </c>
      <c r="B6" s="121">
        <v>23</v>
      </c>
      <c r="C6" s="122">
        <v>2013</v>
      </c>
      <c r="D6" s="118" t="s">
        <v>19</v>
      </c>
      <c r="E6" s="118" t="s">
        <v>297</v>
      </c>
      <c r="F6" s="120" t="s">
        <v>118</v>
      </c>
      <c r="G6" s="118" t="s">
        <v>119</v>
      </c>
      <c r="H6" s="123" t="s">
        <v>120</v>
      </c>
      <c r="I6" s="118">
        <v>35</v>
      </c>
      <c r="J6" s="124">
        <v>35</v>
      </c>
      <c r="K6" s="124">
        <v>0</v>
      </c>
      <c r="L6" s="118" t="s">
        <v>47</v>
      </c>
      <c r="M6" s="118" t="s">
        <v>121</v>
      </c>
      <c r="N6" s="118" t="s">
        <v>121</v>
      </c>
      <c r="O6" s="118" t="s">
        <v>121</v>
      </c>
      <c r="P6" s="118" t="s">
        <v>121</v>
      </c>
      <c r="Q6" s="118" t="s">
        <v>1189</v>
      </c>
      <c r="R6" s="120" t="s">
        <v>33</v>
      </c>
      <c r="S6" s="126"/>
    </row>
    <row r="7" s="111" customFormat="1" ht="67.5" spans="1:20">
      <c r="A7" s="121">
        <v>3</v>
      </c>
      <c r="B7" s="121">
        <v>25</v>
      </c>
      <c r="C7" s="122">
        <v>2013</v>
      </c>
      <c r="D7" s="118" t="s">
        <v>19</v>
      </c>
      <c r="E7" s="118" t="s">
        <v>297</v>
      </c>
      <c r="F7" s="120" t="s">
        <v>129</v>
      </c>
      <c r="G7" s="118" t="s">
        <v>130</v>
      </c>
      <c r="H7" s="123" t="s">
        <v>131</v>
      </c>
      <c r="I7" s="118">
        <v>42</v>
      </c>
      <c r="J7" s="124">
        <v>42</v>
      </c>
      <c r="K7" s="124">
        <v>0</v>
      </c>
      <c r="L7" s="117" t="s">
        <v>23</v>
      </c>
      <c r="M7" s="149" t="s">
        <v>299</v>
      </c>
      <c r="N7" s="149" t="s">
        <v>132</v>
      </c>
      <c r="O7" s="149" t="s">
        <v>299</v>
      </c>
      <c r="P7" s="149" t="s">
        <v>299</v>
      </c>
      <c r="Q7" s="149" t="s">
        <v>133</v>
      </c>
      <c r="R7" s="120" t="s">
        <v>38</v>
      </c>
      <c r="S7" s="157" t="s">
        <v>54</v>
      </c>
      <c r="T7" s="162"/>
    </row>
    <row r="8" s="111" customFormat="1" ht="40.5" spans="1:20">
      <c r="A8" s="121">
        <v>4</v>
      </c>
      <c r="B8" s="121">
        <v>34</v>
      </c>
      <c r="C8" s="122">
        <v>2014</v>
      </c>
      <c r="D8" s="118" t="s">
        <v>19</v>
      </c>
      <c r="E8" s="118" t="s">
        <v>297</v>
      </c>
      <c r="F8" s="120" t="s">
        <v>152</v>
      </c>
      <c r="G8" s="118" t="s">
        <v>153</v>
      </c>
      <c r="H8" s="123" t="s">
        <v>154</v>
      </c>
      <c r="I8" s="118">
        <v>45</v>
      </c>
      <c r="J8" s="124">
        <v>45</v>
      </c>
      <c r="K8" s="124">
        <v>0</v>
      </c>
      <c r="L8" s="118" t="s">
        <v>47</v>
      </c>
      <c r="M8" s="118" t="s">
        <v>37</v>
      </c>
      <c r="N8" s="118" t="s">
        <v>37</v>
      </c>
      <c r="O8" s="118" t="s">
        <v>37</v>
      </c>
      <c r="P8" s="118" t="s">
        <v>37</v>
      </c>
      <c r="Q8" s="118" t="s">
        <v>1190</v>
      </c>
      <c r="R8" s="120" t="s">
        <v>33</v>
      </c>
      <c r="S8" s="126"/>
    </row>
    <row r="9" s="111" customFormat="1" ht="54" spans="1:20">
      <c r="A9" s="121">
        <v>5</v>
      </c>
      <c r="B9" s="121">
        <v>35</v>
      </c>
      <c r="C9" s="122">
        <v>2014</v>
      </c>
      <c r="D9" s="118" t="s">
        <v>19</v>
      </c>
      <c r="E9" s="118" t="s">
        <v>297</v>
      </c>
      <c r="F9" s="120" t="s">
        <v>155</v>
      </c>
      <c r="G9" s="118" t="s">
        <v>156</v>
      </c>
      <c r="H9" s="123" t="s">
        <v>157</v>
      </c>
      <c r="I9" s="118">
        <v>98.41</v>
      </c>
      <c r="J9" s="124">
        <v>98.41</v>
      </c>
      <c r="K9" s="124">
        <v>0</v>
      </c>
      <c r="L9" s="118" t="s">
        <v>30</v>
      </c>
      <c r="M9" s="118" t="s">
        <v>158</v>
      </c>
      <c r="N9" s="118" t="s">
        <v>158</v>
      </c>
      <c r="O9" s="118" t="s">
        <v>158</v>
      </c>
      <c r="P9" s="118" t="s">
        <v>158</v>
      </c>
      <c r="Q9" s="118" t="s">
        <v>133</v>
      </c>
      <c r="R9" s="120" t="s">
        <v>33</v>
      </c>
      <c r="S9" s="126"/>
    </row>
    <row r="10" s="111" customFormat="1" ht="54" spans="1:20">
      <c r="A10" s="121">
        <v>6</v>
      </c>
      <c r="B10" s="121">
        <v>36</v>
      </c>
      <c r="C10" s="122">
        <v>2014</v>
      </c>
      <c r="D10" s="118" t="s">
        <v>19</v>
      </c>
      <c r="E10" s="118" t="s">
        <v>297</v>
      </c>
      <c r="F10" s="120" t="s">
        <v>159</v>
      </c>
      <c r="G10" s="118" t="s">
        <v>130</v>
      </c>
      <c r="H10" s="123" t="s">
        <v>160</v>
      </c>
      <c r="I10" s="118">
        <v>60</v>
      </c>
      <c r="J10" s="124">
        <v>60</v>
      </c>
      <c r="K10" s="124">
        <v>0</v>
      </c>
      <c r="L10" s="118" t="s">
        <v>23</v>
      </c>
      <c r="M10" s="118" t="s">
        <v>161</v>
      </c>
      <c r="N10" s="118" t="s">
        <v>161</v>
      </c>
      <c r="O10" s="118" t="s">
        <v>161</v>
      </c>
      <c r="P10" s="118" t="s">
        <v>161</v>
      </c>
      <c r="Q10" s="118" t="s">
        <v>133</v>
      </c>
      <c r="R10" s="120" t="s">
        <v>38</v>
      </c>
      <c r="S10" s="157" t="s">
        <v>54</v>
      </c>
      <c r="T10" s="162"/>
    </row>
    <row r="11" s="111" customFormat="1" ht="81" spans="1:20">
      <c r="A11" s="121">
        <v>7</v>
      </c>
      <c r="B11" s="121">
        <v>44</v>
      </c>
      <c r="C11" s="122">
        <v>2014</v>
      </c>
      <c r="D11" s="118" t="s">
        <v>19</v>
      </c>
      <c r="E11" s="118" t="s">
        <v>297</v>
      </c>
      <c r="F11" s="120" t="s">
        <v>190</v>
      </c>
      <c r="G11" s="118" t="s">
        <v>191</v>
      </c>
      <c r="H11" s="123" t="s">
        <v>192</v>
      </c>
      <c r="I11" s="118">
        <v>75</v>
      </c>
      <c r="J11" s="124">
        <v>75</v>
      </c>
      <c r="K11" s="124">
        <v>0</v>
      </c>
      <c r="L11" s="118" t="s">
        <v>23</v>
      </c>
      <c r="M11" s="118" t="s">
        <v>193</v>
      </c>
      <c r="N11" s="118" t="s">
        <v>193</v>
      </c>
      <c r="O11" s="118" t="s">
        <v>193</v>
      </c>
      <c r="P11" s="118" t="s">
        <v>193</v>
      </c>
      <c r="Q11" s="118" t="s">
        <v>133</v>
      </c>
      <c r="R11" s="120" t="s">
        <v>38</v>
      </c>
      <c r="S11" s="157" t="s">
        <v>54</v>
      </c>
      <c r="T11" s="162"/>
    </row>
    <row r="12" s="111" customFormat="1" ht="54" spans="1:20">
      <c r="A12" s="121">
        <v>8</v>
      </c>
      <c r="B12" s="121">
        <v>49</v>
      </c>
      <c r="C12" s="122">
        <v>2014</v>
      </c>
      <c r="D12" s="118" t="s">
        <v>19</v>
      </c>
      <c r="E12" s="118" t="s">
        <v>297</v>
      </c>
      <c r="F12" s="120" t="s">
        <v>210</v>
      </c>
      <c r="G12" s="118" t="s">
        <v>211</v>
      </c>
      <c r="H12" s="123" t="s">
        <v>212</v>
      </c>
      <c r="I12" s="118">
        <v>120</v>
      </c>
      <c r="J12" s="124">
        <v>120</v>
      </c>
      <c r="K12" s="124">
        <v>0</v>
      </c>
      <c r="L12" s="118" t="s">
        <v>23</v>
      </c>
      <c r="M12" s="118" t="s">
        <v>213</v>
      </c>
      <c r="N12" s="118" t="s">
        <v>214</v>
      </c>
      <c r="O12" s="118" t="s">
        <v>213</v>
      </c>
      <c r="P12" s="118" t="s">
        <v>213</v>
      </c>
      <c r="Q12" s="118" t="s">
        <v>133</v>
      </c>
      <c r="R12" s="120" t="s">
        <v>38</v>
      </c>
      <c r="S12" s="126"/>
    </row>
    <row r="13" s="111" customFormat="1" ht="54" spans="1:20">
      <c r="A13" s="121">
        <v>9</v>
      </c>
      <c r="B13" s="121">
        <v>70</v>
      </c>
      <c r="C13" s="122">
        <v>2015</v>
      </c>
      <c r="D13" s="118" t="s">
        <v>19</v>
      </c>
      <c r="E13" s="118" t="s">
        <v>297</v>
      </c>
      <c r="F13" s="120" t="s">
        <v>250</v>
      </c>
      <c r="G13" s="118" t="s">
        <v>211</v>
      </c>
      <c r="H13" s="123" t="s">
        <v>251</v>
      </c>
      <c r="I13" s="118">
        <v>50</v>
      </c>
      <c r="J13" s="124">
        <v>50</v>
      </c>
      <c r="K13" s="124">
        <v>0</v>
      </c>
      <c r="L13" s="118" t="s">
        <v>30</v>
      </c>
      <c r="M13" s="118" t="s">
        <v>213</v>
      </c>
      <c r="N13" s="118" t="s">
        <v>213</v>
      </c>
      <c r="O13" s="118" t="s">
        <v>213</v>
      </c>
      <c r="P13" s="118" t="s">
        <v>213</v>
      </c>
      <c r="Q13" s="118" t="s">
        <v>133</v>
      </c>
      <c r="R13" s="120" t="s">
        <v>33</v>
      </c>
      <c r="S13" s="126"/>
    </row>
    <row r="14" s="111" customFormat="1" ht="54" spans="1:20">
      <c r="A14" s="121">
        <v>10</v>
      </c>
      <c r="B14" s="121">
        <v>73</v>
      </c>
      <c r="C14" s="122">
        <v>2015</v>
      </c>
      <c r="D14" s="118" t="s">
        <v>19</v>
      </c>
      <c r="E14" s="118" t="s">
        <v>297</v>
      </c>
      <c r="F14" s="120" t="s">
        <v>256</v>
      </c>
      <c r="G14" s="118" t="s">
        <v>153</v>
      </c>
      <c r="H14" s="123" t="s">
        <v>257</v>
      </c>
      <c r="I14" s="118">
        <v>40</v>
      </c>
      <c r="J14" s="124">
        <v>40</v>
      </c>
      <c r="K14" s="124">
        <v>0</v>
      </c>
      <c r="L14" s="118" t="s">
        <v>47</v>
      </c>
      <c r="M14" s="118" t="s">
        <v>258</v>
      </c>
      <c r="N14" s="118" t="s">
        <v>258</v>
      </c>
      <c r="O14" s="118" t="s">
        <v>258</v>
      </c>
      <c r="P14" s="118" t="s">
        <v>258</v>
      </c>
      <c r="Q14" s="118" t="s">
        <v>1190</v>
      </c>
      <c r="R14" s="120" t="s">
        <v>33</v>
      </c>
      <c r="S14" s="126"/>
    </row>
    <row r="15" s="111" customFormat="1" ht="94.5" spans="1:20">
      <c r="A15" s="121">
        <v>11</v>
      </c>
      <c r="B15" s="121">
        <v>78</v>
      </c>
      <c r="C15" s="122">
        <v>2015</v>
      </c>
      <c r="D15" s="118" t="s">
        <v>19</v>
      </c>
      <c r="E15" s="118" t="s">
        <v>297</v>
      </c>
      <c r="F15" s="120" t="s">
        <v>272</v>
      </c>
      <c r="G15" s="118" t="s">
        <v>273</v>
      </c>
      <c r="H15" s="123" t="s">
        <v>274</v>
      </c>
      <c r="I15" s="118">
        <v>270</v>
      </c>
      <c r="J15" s="124">
        <v>270</v>
      </c>
      <c r="K15" s="124">
        <v>0</v>
      </c>
      <c r="L15" s="118" t="s">
        <v>23</v>
      </c>
      <c r="M15" s="127" t="s">
        <v>299</v>
      </c>
      <c r="N15" s="118" t="s">
        <v>276</v>
      </c>
      <c r="O15" s="118" t="s">
        <v>299</v>
      </c>
      <c r="P15" s="118" t="s">
        <v>299</v>
      </c>
      <c r="Q15" s="118" t="s">
        <v>133</v>
      </c>
      <c r="R15" s="120" t="s">
        <v>127</v>
      </c>
      <c r="S15" s="126" t="s">
        <v>1191</v>
      </c>
    </row>
    <row r="16" s="111" customFormat="1" ht="67.5" spans="1:20">
      <c r="A16" s="121">
        <v>12</v>
      </c>
      <c r="B16" s="121">
        <v>79</v>
      </c>
      <c r="C16" s="122">
        <v>2015</v>
      </c>
      <c r="D16" s="118" t="s">
        <v>19</v>
      </c>
      <c r="E16" s="118" t="s">
        <v>297</v>
      </c>
      <c r="F16" s="120" t="s">
        <v>278</v>
      </c>
      <c r="G16" s="118" t="s">
        <v>273</v>
      </c>
      <c r="H16" s="123" t="s">
        <v>279</v>
      </c>
      <c r="I16" s="118">
        <v>130</v>
      </c>
      <c r="J16" s="124">
        <v>130</v>
      </c>
      <c r="K16" s="124">
        <v>0</v>
      </c>
      <c r="L16" s="118" t="s">
        <v>23</v>
      </c>
      <c r="M16" s="127" t="s">
        <v>1192</v>
      </c>
      <c r="N16" s="118" t="s">
        <v>276</v>
      </c>
      <c r="O16" s="118" t="s">
        <v>1192</v>
      </c>
      <c r="P16" s="118" t="s">
        <v>1192</v>
      </c>
      <c r="Q16" s="118" t="s">
        <v>133</v>
      </c>
      <c r="R16" s="120" t="s">
        <v>127</v>
      </c>
      <c r="S16" s="126" t="s">
        <v>1193</v>
      </c>
    </row>
    <row r="17" s="111" customFormat="1" ht="67.5" spans="1:20">
      <c r="A17" s="121">
        <v>13</v>
      </c>
      <c r="B17" s="121">
        <v>93</v>
      </c>
      <c r="C17" s="122">
        <v>2015</v>
      </c>
      <c r="D17" s="117" t="s">
        <v>232</v>
      </c>
      <c r="E17" s="118" t="s">
        <v>297</v>
      </c>
      <c r="F17" s="120" t="s">
        <v>296</v>
      </c>
      <c r="G17" s="118" t="s">
        <v>297</v>
      </c>
      <c r="H17" s="123" t="s">
        <v>298</v>
      </c>
      <c r="I17" s="118">
        <v>299.97</v>
      </c>
      <c r="J17" s="124">
        <v>299.97</v>
      </c>
      <c r="K17" s="124">
        <v>0</v>
      </c>
      <c r="L17" s="118" t="s">
        <v>23</v>
      </c>
      <c r="M17" s="118" t="s">
        <v>299</v>
      </c>
      <c r="N17" s="118" t="s">
        <v>299</v>
      </c>
      <c r="O17" s="118" t="s">
        <v>299</v>
      </c>
      <c r="P17" s="118" t="s">
        <v>299</v>
      </c>
      <c r="Q17" s="118" t="s">
        <v>133</v>
      </c>
      <c r="R17" s="120" t="s">
        <v>127</v>
      </c>
      <c r="S17" s="157" t="s">
        <v>1194</v>
      </c>
    </row>
    <row r="18" s="111" customFormat="1" ht="162" spans="1:20">
      <c r="A18" s="121">
        <v>14</v>
      </c>
      <c r="B18" s="121">
        <v>99</v>
      </c>
      <c r="C18" s="122">
        <v>2016</v>
      </c>
      <c r="D18" s="118" t="s">
        <v>300</v>
      </c>
      <c r="E18" s="118" t="s">
        <v>297</v>
      </c>
      <c r="F18" s="120" t="s">
        <v>318</v>
      </c>
      <c r="G18" s="118" t="s">
        <v>319</v>
      </c>
      <c r="H18" s="123" t="s">
        <v>320</v>
      </c>
      <c r="I18" s="118">
        <v>55.68</v>
      </c>
      <c r="J18" s="124">
        <v>55.68</v>
      </c>
      <c r="K18" s="124">
        <v>0</v>
      </c>
      <c r="L18" s="118" t="s">
        <v>47</v>
      </c>
      <c r="M18" s="118" t="s">
        <v>321</v>
      </c>
      <c r="N18" s="118" t="s">
        <v>321</v>
      </c>
      <c r="O18" s="118" t="s">
        <v>321</v>
      </c>
      <c r="P18" s="118" t="s">
        <v>321</v>
      </c>
      <c r="Q18" s="118" t="s">
        <v>1195</v>
      </c>
      <c r="R18" s="120" t="s">
        <v>33</v>
      </c>
      <c r="S18" s="126"/>
    </row>
    <row r="19" s="111" customFormat="1" ht="121.5" spans="1:20">
      <c r="A19" s="121">
        <v>15</v>
      </c>
      <c r="B19" s="121">
        <v>100</v>
      </c>
      <c r="C19" s="122">
        <v>2016</v>
      </c>
      <c r="D19" s="118" t="s">
        <v>300</v>
      </c>
      <c r="E19" s="118" t="s">
        <v>297</v>
      </c>
      <c r="F19" s="120" t="s">
        <v>322</v>
      </c>
      <c r="G19" s="118" t="s">
        <v>323</v>
      </c>
      <c r="H19" s="123" t="s">
        <v>324</v>
      </c>
      <c r="I19" s="118">
        <v>50.6</v>
      </c>
      <c r="J19" s="124">
        <v>50.6</v>
      </c>
      <c r="K19" s="124">
        <v>0</v>
      </c>
      <c r="L19" s="118" t="s">
        <v>47</v>
      </c>
      <c r="M19" s="118" t="s">
        <v>325</v>
      </c>
      <c r="N19" s="118" t="s">
        <v>325</v>
      </c>
      <c r="O19" s="118" t="s">
        <v>325</v>
      </c>
      <c r="P19" s="118" t="s">
        <v>325</v>
      </c>
      <c r="Q19" s="118" t="s">
        <v>1196</v>
      </c>
      <c r="R19" s="120" t="s">
        <v>33</v>
      </c>
      <c r="S19" s="126"/>
    </row>
    <row r="20" s="111" customFormat="1" ht="40.5" spans="1:20">
      <c r="A20" s="121">
        <v>16</v>
      </c>
      <c r="B20" s="121">
        <v>101</v>
      </c>
      <c r="C20" s="122">
        <v>2016</v>
      </c>
      <c r="D20" s="118" t="s">
        <v>300</v>
      </c>
      <c r="E20" s="118" t="s">
        <v>297</v>
      </c>
      <c r="F20" s="120" t="s">
        <v>326</v>
      </c>
      <c r="G20" s="118" t="s">
        <v>327</v>
      </c>
      <c r="H20" s="123" t="s">
        <v>328</v>
      </c>
      <c r="I20" s="118">
        <v>10.08</v>
      </c>
      <c r="J20" s="124">
        <v>10.08</v>
      </c>
      <c r="K20" s="124">
        <v>0</v>
      </c>
      <c r="L20" s="118" t="s">
        <v>47</v>
      </c>
      <c r="M20" s="118" t="s">
        <v>329</v>
      </c>
      <c r="N20" s="118" t="s">
        <v>329</v>
      </c>
      <c r="O20" s="118" t="s">
        <v>329</v>
      </c>
      <c r="P20" s="118" t="s">
        <v>329</v>
      </c>
      <c r="Q20" s="118" t="s">
        <v>1197</v>
      </c>
      <c r="R20" s="120" t="s">
        <v>33</v>
      </c>
      <c r="S20" s="126"/>
    </row>
    <row r="21" s="111" customFormat="1" ht="54" spans="1:20">
      <c r="A21" s="121">
        <v>17</v>
      </c>
      <c r="B21" s="121">
        <v>113</v>
      </c>
      <c r="C21" s="122">
        <v>2016</v>
      </c>
      <c r="D21" s="118" t="s">
        <v>300</v>
      </c>
      <c r="E21" s="118" t="s">
        <v>297</v>
      </c>
      <c r="F21" s="120" t="s">
        <v>370</v>
      </c>
      <c r="G21" s="118" t="s">
        <v>371</v>
      </c>
      <c r="H21" s="123" t="s">
        <v>372</v>
      </c>
      <c r="I21" s="118">
        <v>13.38</v>
      </c>
      <c r="J21" s="124">
        <v>13.38</v>
      </c>
      <c r="K21" s="124">
        <v>0</v>
      </c>
      <c r="L21" s="118" t="s">
        <v>23</v>
      </c>
      <c r="M21" s="118" t="s">
        <v>373</v>
      </c>
      <c r="N21" s="118" t="s">
        <v>373</v>
      </c>
      <c r="O21" s="118" t="s">
        <v>373</v>
      </c>
      <c r="P21" s="118" t="s">
        <v>373</v>
      </c>
      <c r="Q21" s="118" t="s">
        <v>133</v>
      </c>
      <c r="R21" s="120" t="s">
        <v>38</v>
      </c>
      <c r="S21" s="126"/>
    </row>
    <row r="22" s="111" customFormat="1" ht="27" spans="1:20">
      <c r="A22" s="121">
        <v>18</v>
      </c>
      <c r="B22" s="121">
        <v>114</v>
      </c>
      <c r="C22" s="122">
        <v>2016</v>
      </c>
      <c r="D22" s="118" t="s">
        <v>300</v>
      </c>
      <c r="E22" s="118" t="s">
        <v>297</v>
      </c>
      <c r="F22" s="120" t="s">
        <v>374</v>
      </c>
      <c r="G22" s="118" t="s">
        <v>375</v>
      </c>
      <c r="H22" s="123" t="s">
        <v>376</v>
      </c>
      <c r="I22" s="118">
        <v>5.15</v>
      </c>
      <c r="J22" s="124">
        <v>5.15</v>
      </c>
      <c r="K22" s="124">
        <v>0</v>
      </c>
      <c r="L22" s="118" t="s">
        <v>47</v>
      </c>
      <c r="M22" s="118" t="s">
        <v>377</v>
      </c>
      <c r="N22" s="118" t="s">
        <v>377</v>
      </c>
      <c r="O22" s="118" t="s">
        <v>377</v>
      </c>
      <c r="P22" s="118" t="s">
        <v>377</v>
      </c>
      <c r="Q22" s="118" t="s">
        <v>1198</v>
      </c>
      <c r="R22" s="120" t="s">
        <v>33</v>
      </c>
      <c r="S22" s="126"/>
    </row>
    <row r="23" s="111" customFormat="1" ht="54" spans="1:20">
      <c r="A23" s="121">
        <v>19</v>
      </c>
      <c r="B23" s="121">
        <v>124</v>
      </c>
      <c r="C23" s="122">
        <v>2016</v>
      </c>
      <c r="D23" s="118" t="s">
        <v>300</v>
      </c>
      <c r="E23" s="118" t="s">
        <v>297</v>
      </c>
      <c r="F23" s="120" t="s">
        <v>407</v>
      </c>
      <c r="G23" s="118" t="s">
        <v>273</v>
      </c>
      <c r="H23" s="123" t="s">
        <v>408</v>
      </c>
      <c r="I23" s="118">
        <v>9.54</v>
      </c>
      <c r="J23" s="124">
        <v>9.54</v>
      </c>
      <c r="K23" s="124">
        <v>0</v>
      </c>
      <c r="L23" s="118" t="s">
        <v>30</v>
      </c>
      <c r="M23" s="118" t="s">
        <v>193</v>
      </c>
      <c r="N23" s="118" t="s">
        <v>193</v>
      </c>
      <c r="O23" s="118" t="s">
        <v>193</v>
      </c>
      <c r="P23" s="118" t="s">
        <v>193</v>
      </c>
      <c r="Q23" s="118" t="s">
        <v>133</v>
      </c>
      <c r="R23" s="120" t="s">
        <v>33</v>
      </c>
      <c r="S23" s="157" t="s">
        <v>54</v>
      </c>
    </row>
    <row r="24" s="111" customFormat="1" ht="67.5" spans="1:20">
      <c r="A24" s="121">
        <v>20</v>
      </c>
      <c r="B24" s="121">
        <v>134</v>
      </c>
      <c r="C24" s="122">
        <v>2016</v>
      </c>
      <c r="D24" s="118" t="s">
        <v>300</v>
      </c>
      <c r="E24" s="118" t="s">
        <v>297</v>
      </c>
      <c r="F24" s="120" t="s">
        <v>440</v>
      </c>
      <c r="G24" s="118" t="s">
        <v>153</v>
      </c>
      <c r="H24" s="123" t="s">
        <v>441</v>
      </c>
      <c r="I24" s="118">
        <v>10</v>
      </c>
      <c r="J24" s="124">
        <v>10</v>
      </c>
      <c r="K24" s="124">
        <v>0</v>
      </c>
      <c r="L24" s="117" t="s">
        <v>23</v>
      </c>
      <c r="M24" s="118" t="s">
        <v>442</v>
      </c>
      <c r="N24" s="118" t="s">
        <v>443</v>
      </c>
      <c r="O24" s="118" t="s">
        <v>442</v>
      </c>
      <c r="P24" s="118" t="s">
        <v>442</v>
      </c>
      <c r="Q24" s="118" t="s">
        <v>133</v>
      </c>
      <c r="R24" s="120" t="s">
        <v>38</v>
      </c>
      <c r="S24" s="157" t="s">
        <v>1199</v>
      </c>
      <c r="T24" s="162"/>
    </row>
    <row r="25" s="111" customFormat="1" ht="40.5" spans="1:20">
      <c r="A25" s="121">
        <v>21</v>
      </c>
      <c r="B25" s="121">
        <v>135</v>
      </c>
      <c r="C25" s="122">
        <v>2016</v>
      </c>
      <c r="D25" s="118" t="s">
        <v>300</v>
      </c>
      <c r="E25" s="118" t="s">
        <v>297</v>
      </c>
      <c r="F25" s="120" t="s">
        <v>444</v>
      </c>
      <c r="G25" s="118" t="s">
        <v>371</v>
      </c>
      <c r="H25" s="123" t="s">
        <v>445</v>
      </c>
      <c r="I25" s="118">
        <v>20</v>
      </c>
      <c r="J25" s="124">
        <v>20</v>
      </c>
      <c r="K25" s="124">
        <v>0</v>
      </c>
      <c r="L25" s="118" t="s">
        <v>47</v>
      </c>
      <c r="M25" s="118" t="s">
        <v>37</v>
      </c>
      <c r="N25" s="118" t="s">
        <v>37</v>
      </c>
      <c r="O25" s="118" t="s">
        <v>37</v>
      </c>
      <c r="P25" s="118" t="s">
        <v>37</v>
      </c>
      <c r="Q25" s="118" t="s">
        <v>1200</v>
      </c>
      <c r="R25" s="120"/>
      <c r="S25" s="126"/>
    </row>
    <row r="26" s="111" customFormat="1" ht="40.5" spans="1:20">
      <c r="A26" s="121">
        <v>22</v>
      </c>
      <c r="B26" s="121">
        <v>151</v>
      </c>
      <c r="C26" s="122">
        <v>2017</v>
      </c>
      <c r="D26" s="118" t="s">
        <v>300</v>
      </c>
      <c r="E26" s="118" t="s">
        <v>297</v>
      </c>
      <c r="F26" s="120" t="s">
        <v>476</v>
      </c>
      <c r="G26" s="118" t="s">
        <v>477</v>
      </c>
      <c r="H26" s="123" t="s">
        <v>478</v>
      </c>
      <c r="I26" s="118">
        <v>15.2</v>
      </c>
      <c r="J26" s="124">
        <v>15.2</v>
      </c>
      <c r="K26" s="124">
        <v>0</v>
      </c>
      <c r="L26" s="118" t="s">
        <v>47</v>
      </c>
      <c r="M26" s="118" t="s">
        <v>479</v>
      </c>
      <c r="N26" s="118" t="s">
        <v>479</v>
      </c>
      <c r="O26" s="118" t="s">
        <v>479</v>
      </c>
      <c r="P26" s="118" t="s">
        <v>479</v>
      </c>
      <c r="Q26" s="118" t="s">
        <v>1201</v>
      </c>
      <c r="R26" s="120" t="s">
        <v>33</v>
      </c>
      <c r="S26" s="126"/>
    </row>
    <row r="27" s="111" customFormat="1" ht="27" spans="1:20">
      <c r="A27" s="121">
        <v>23</v>
      </c>
      <c r="B27" s="121">
        <v>154</v>
      </c>
      <c r="C27" s="122">
        <v>2017</v>
      </c>
      <c r="D27" s="118" t="s">
        <v>300</v>
      </c>
      <c r="E27" s="118" t="s">
        <v>297</v>
      </c>
      <c r="F27" s="120" t="s">
        <v>487</v>
      </c>
      <c r="G27" s="118" t="s">
        <v>156</v>
      </c>
      <c r="H27" s="123" t="s">
        <v>488</v>
      </c>
      <c r="I27" s="118">
        <v>5.23</v>
      </c>
      <c r="J27" s="124">
        <v>5.23</v>
      </c>
      <c r="K27" s="124">
        <v>0</v>
      </c>
      <c r="L27" s="118" t="s">
        <v>47</v>
      </c>
      <c r="M27" s="118" t="s">
        <v>489</v>
      </c>
      <c r="N27" s="118" t="s">
        <v>489</v>
      </c>
      <c r="O27" s="118" t="s">
        <v>489</v>
      </c>
      <c r="P27" s="118" t="s">
        <v>489</v>
      </c>
      <c r="Q27" s="118" t="s">
        <v>1202</v>
      </c>
      <c r="R27" s="120" t="s">
        <v>33</v>
      </c>
      <c r="S27" s="126"/>
    </row>
    <row r="28" s="111" customFormat="1" ht="27" spans="1:20">
      <c r="A28" s="121">
        <v>24</v>
      </c>
      <c r="B28" s="121">
        <v>168</v>
      </c>
      <c r="C28" s="122">
        <v>2017</v>
      </c>
      <c r="D28" s="118" t="s">
        <v>300</v>
      </c>
      <c r="E28" s="118" t="s">
        <v>297</v>
      </c>
      <c r="F28" s="120" t="s">
        <v>530</v>
      </c>
      <c r="G28" s="118" t="s">
        <v>531</v>
      </c>
      <c r="H28" s="123" t="s">
        <v>532</v>
      </c>
      <c r="I28" s="118">
        <v>40</v>
      </c>
      <c r="J28" s="124">
        <v>40</v>
      </c>
      <c r="K28" s="124">
        <v>0</v>
      </c>
      <c r="L28" s="118" t="s">
        <v>47</v>
      </c>
      <c r="M28" s="118" t="s">
        <v>533</v>
      </c>
      <c r="N28" s="118" t="s">
        <v>533</v>
      </c>
      <c r="O28" s="118" t="s">
        <v>533</v>
      </c>
      <c r="P28" s="118" t="s">
        <v>533</v>
      </c>
      <c r="Q28" s="118" t="s">
        <v>1203</v>
      </c>
      <c r="R28" s="120" t="s">
        <v>33</v>
      </c>
      <c r="S28" s="126"/>
    </row>
    <row r="29" s="111" customFormat="1" ht="81" spans="1:20">
      <c r="A29" s="121">
        <v>25</v>
      </c>
      <c r="B29" s="121">
        <v>180</v>
      </c>
      <c r="C29" s="122">
        <v>2018</v>
      </c>
      <c r="D29" s="118" t="s">
        <v>300</v>
      </c>
      <c r="E29" s="118" t="s">
        <v>297</v>
      </c>
      <c r="F29" s="120" t="s">
        <v>543</v>
      </c>
      <c r="G29" s="118" t="s">
        <v>153</v>
      </c>
      <c r="H29" s="123" t="s">
        <v>544</v>
      </c>
      <c r="I29" s="118">
        <v>30</v>
      </c>
      <c r="J29" s="124">
        <v>30</v>
      </c>
      <c r="K29" s="124">
        <v>0</v>
      </c>
      <c r="L29" s="117" t="s">
        <v>23</v>
      </c>
      <c r="M29" s="118" t="s">
        <v>546</v>
      </c>
      <c r="N29" s="118" t="s">
        <v>546</v>
      </c>
      <c r="O29" s="118" t="s">
        <v>546</v>
      </c>
      <c r="P29" s="118" t="s">
        <v>546</v>
      </c>
      <c r="Q29" s="118" t="s">
        <v>133</v>
      </c>
      <c r="R29" s="120" t="s">
        <v>102</v>
      </c>
      <c r="S29" s="157" t="s">
        <v>1204</v>
      </c>
      <c r="T29" s="176"/>
    </row>
    <row r="30" s="111" customFormat="1" ht="40.5" spans="1:20">
      <c r="A30" s="121">
        <v>26</v>
      </c>
      <c r="B30" s="121">
        <v>182</v>
      </c>
      <c r="C30" s="122">
        <v>2018</v>
      </c>
      <c r="D30" s="118" t="s">
        <v>300</v>
      </c>
      <c r="E30" s="118" t="s">
        <v>297</v>
      </c>
      <c r="F30" s="120" t="s">
        <v>552</v>
      </c>
      <c r="G30" s="118" t="s">
        <v>156</v>
      </c>
      <c r="H30" s="123" t="s">
        <v>553</v>
      </c>
      <c r="I30" s="118">
        <v>119.96</v>
      </c>
      <c r="J30" s="124">
        <v>119.96</v>
      </c>
      <c r="K30" s="124">
        <v>0</v>
      </c>
      <c r="L30" s="118" t="s">
        <v>47</v>
      </c>
      <c r="M30" s="118" t="s">
        <v>554</v>
      </c>
      <c r="N30" s="118" t="s">
        <v>554</v>
      </c>
      <c r="O30" s="118" t="s">
        <v>554</v>
      </c>
      <c r="P30" s="118" t="s">
        <v>554</v>
      </c>
      <c r="Q30" s="118" t="s">
        <v>1202</v>
      </c>
      <c r="R30" s="120" t="s">
        <v>33</v>
      </c>
      <c r="S30" s="126"/>
    </row>
    <row r="31" s="111" customFormat="1" ht="81" spans="1:20">
      <c r="A31" s="121">
        <v>27</v>
      </c>
      <c r="B31" s="121">
        <v>186</v>
      </c>
      <c r="C31" s="122">
        <v>2018</v>
      </c>
      <c r="D31" s="118" t="s">
        <v>300</v>
      </c>
      <c r="E31" s="118" t="s">
        <v>297</v>
      </c>
      <c r="F31" s="120" t="s">
        <v>566</v>
      </c>
      <c r="G31" s="118" t="s">
        <v>273</v>
      </c>
      <c r="H31" s="123" t="s">
        <v>567</v>
      </c>
      <c r="I31" s="118">
        <v>72</v>
      </c>
      <c r="J31" s="124">
        <v>72</v>
      </c>
      <c r="K31" s="124">
        <v>0</v>
      </c>
      <c r="L31" s="118" t="s">
        <v>23</v>
      </c>
      <c r="M31" s="177" t="s">
        <v>299</v>
      </c>
      <c r="N31" s="118" t="s">
        <v>568</v>
      </c>
      <c r="O31" s="178" t="s">
        <v>299</v>
      </c>
      <c r="P31" s="178" t="s">
        <v>299</v>
      </c>
      <c r="Q31" s="118" t="s">
        <v>133</v>
      </c>
      <c r="R31" s="120" t="s">
        <v>127</v>
      </c>
      <c r="S31" s="157" t="s">
        <v>1205</v>
      </c>
    </row>
    <row r="32" s="111" customFormat="1" ht="54" spans="1:20">
      <c r="A32" s="121">
        <v>28</v>
      </c>
      <c r="B32" s="121">
        <v>188</v>
      </c>
      <c r="C32" s="122">
        <v>2018</v>
      </c>
      <c r="D32" s="118" t="s">
        <v>300</v>
      </c>
      <c r="E32" s="118" t="s">
        <v>297</v>
      </c>
      <c r="F32" s="120" t="s">
        <v>574</v>
      </c>
      <c r="G32" s="118" t="s">
        <v>531</v>
      </c>
      <c r="H32" s="123" t="s">
        <v>575</v>
      </c>
      <c r="I32" s="118">
        <v>30</v>
      </c>
      <c r="J32" s="124">
        <v>30</v>
      </c>
      <c r="K32" s="124">
        <v>0</v>
      </c>
      <c r="L32" s="118" t="s">
        <v>23</v>
      </c>
      <c r="M32" s="127" t="s">
        <v>1206</v>
      </c>
      <c r="N32" s="118" t="s">
        <v>1206</v>
      </c>
      <c r="O32" s="118" t="s">
        <v>1206</v>
      </c>
      <c r="P32" s="118" t="s">
        <v>1206</v>
      </c>
      <c r="Q32" s="118" t="s">
        <v>133</v>
      </c>
      <c r="R32" s="120" t="s">
        <v>38</v>
      </c>
      <c r="S32" s="126" t="s">
        <v>37</v>
      </c>
    </row>
    <row r="33" s="111" customFormat="1" ht="54" spans="1:19">
      <c r="A33" s="121">
        <v>29</v>
      </c>
      <c r="B33" s="121">
        <v>189</v>
      </c>
      <c r="C33" s="122">
        <v>2018</v>
      </c>
      <c r="D33" s="118" t="s">
        <v>300</v>
      </c>
      <c r="E33" s="118" t="s">
        <v>297</v>
      </c>
      <c r="F33" s="120" t="s">
        <v>576</v>
      </c>
      <c r="G33" s="118" t="s">
        <v>191</v>
      </c>
      <c r="H33" s="123" t="s">
        <v>577</v>
      </c>
      <c r="I33" s="118">
        <v>200.29</v>
      </c>
      <c r="J33" s="124">
        <v>40</v>
      </c>
      <c r="K33" s="124">
        <v>160.29</v>
      </c>
      <c r="L33" s="118" t="s">
        <v>23</v>
      </c>
      <c r="M33" s="127" t="s">
        <v>1207</v>
      </c>
      <c r="N33" s="118" t="s">
        <v>1207</v>
      </c>
      <c r="O33" s="118" t="s">
        <v>1207</v>
      </c>
      <c r="P33" s="118" t="s">
        <v>1207</v>
      </c>
      <c r="Q33" s="118" t="s">
        <v>133</v>
      </c>
      <c r="R33" s="120" t="s">
        <v>38</v>
      </c>
      <c r="S33" s="126" t="s">
        <v>37</v>
      </c>
    </row>
    <row r="34" s="111" customFormat="1" ht="40.5" spans="1:19">
      <c r="A34" s="121">
        <v>30</v>
      </c>
      <c r="B34" s="121">
        <v>194</v>
      </c>
      <c r="C34" s="122">
        <v>2018</v>
      </c>
      <c r="D34" s="118" t="s">
        <v>300</v>
      </c>
      <c r="E34" s="118" t="s">
        <v>297</v>
      </c>
      <c r="F34" s="120" t="s">
        <v>594</v>
      </c>
      <c r="G34" s="118" t="s">
        <v>595</v>
      </c>
      <c r="H34" s="123" t="s">
        <v>596</v>
      </c>
      <c r="I34" s="118">
        <v>16</v>
      </c>
      <c r="J34" s="124">
        <v>16</v>
      </c>
      <c r="K34" s="124">
        <v>0</v>
      </c>
      <c r="L34" s="118" t="s">
        <v>47</v>
      </c>
      <c r="M34" s="118" t="s">
        <v>597</v>
      </c>
      <c r="N34" s="118" t="s">
        <v>597</v>
      </c>
      <c r="O34" s="118" t="s">
        <v>597</v>
      </c>
      <c r="P34" s="118" t="s">
        <v>597</v>
      </c>
      <c r="Q34" s="118" t="s">
        <v>1208</v>
      </c>
      <c r="R34" s="120" t="s">
        <v>33</v>
      </c>
      <c r="S34" s="126"/>
    </row>
    <row r="35" s="111" customFormat="1" ht="54" spans="1:19">
      <c r="A35" s="121">
        <v>31</v>
      </c>
      <c r="B35" s="121">
        <v>197</v>
      </c>
      <c r="C35" s="122">
        <v>2018</v>
      </c>
      <c r="D35" s="118" t="s">
        <v>300</v>
      </c>
      <c r="E35" s="118" t="s">
        <v>297</v>
      </c>
      <c r="F35" s="120" t="s">
        <v>606</v>
      </c>
      <c r="G35" s="118" t="s">
        <v>531</v>
      </c>
      <c r="H35" s="123" t="s">
        <v>607</v>
      </c>
      <c r="I35" s="118">
        <v>36</v>
      </c>
      <c r="J35" s="124">
        <v>36</v>
      </c>
      <c r="K35" s="124">
        <v>0</v>
      </c>
      <c r="L35" s="118" t="s">
        <v>47</v>
      </c>
      <c r="M35" s="118" t="s">
        <v>608</v>
      </c>
      <c r="N35" s="118" t="s">
        <v>609</v>
      </c>
      <c r="O35" s="118" t="s">
        <v>608</v>
      </c>
      <c r="P35" s="118" t="s">
        <v>608</v>
      </c>
      <c r="Q35" s="118" t="s">
        <v>1203</v>
      </c>
      <c r="R35" s="120" t="s">
        <v>33</v>
      </c>
      <c r="S35" s="126"/>
    </row>
    <row r="36" s="111" customFormat="1" ht="27" spans="1:19">
      <c r="A36" s="121">
        <v>32</v>
      </c>
      <c r="B36" s="121">
        <v>201</v>
      </c>
      <c r="C36" s="122">
        <v>2018</v>
      </c>
      <c r="D36" s="118" t="s">
        <v>300</v>
      </c>
      <c r="E36" s="118" t="s">
        <v>297</v>
      </c>
      <c r="F36" s="120" t="s">
        <v>617</v>
      </c>
      <c r="G36" s="118" t="s">
        <v>273</v>
      </c>
      <c r="H36" s="123" t="s">
        <v>488</v>
      </c>
      <c r="I36" s="118">
        <v>5</v>
      </c>
      <c r="J36" s="124">
        <v>5</v>
      </c>
      <c r="K36" s="124">
        <v>0</v>
      </c>
      <c r="L36" s="118" t="s">
        <v>47</v>
      </c>
      <c r="M36" s="118" t="s">
        <v>618</v>
      </c>
      <c r="N36" s="118" t="s">
        <v>618</v>
      </c>
      <c r="O36" s="118" t="s">
        <v>618</v>
      </c>
      <c r="P36" s="118" t="s">
        <v>618</v>
      </c>
      <c r="Q36" s="118" t="s">
        <v>1188</v>
      </c>
      <c r="R36" s="120" t="s">
        <v>33</v>
      </c>
      <c r="S36" s="126"/>
    </row>
    <row r="37" s="111" customFormat="1" ht="54" spans="1:19">
      <c r="A37" s="121">
        <v>33</v>
      </c>
      <c r="B37" s="121">
        <v>202</v>
      </c>
      <c r="C37" s="122">
        <v>2018</v>
      </c>
      <c r="D37" s="118" t="s">
        <v>300</v>
      </c>
      <c r="E37" s="118" t="s">
        <v>297</v>
      </c>
      <c r="F37" s="120" t="s">
        <v>619</v>
      </c>
      <c r="G37" s="118" t="s">
        <v>375</v>
      </c>
      <c r="H37" s="123" t="s">
        <v>620</v>
      </c>
      <c r="I37" s="118">
        <v>30</v>
      </c>
      <c r="J37" s="124">
        <v>30</v>
      </c>
      <c r="K37" s="124">
        <v>0</v>
      </c>
      <c r="L37" s="118" t="s">
        <v>23</v>
      </c>
      <c r="M37" s="118" t="s">
        <v>37</v>
      </c>
      <c r="N37" s="118" t="s">
        <v>37</v>
      </c>
      <c r="O37" s="118" t="s">
        <v>37</v>
      </c>
      <c r="P37" s="118" t="s">
        <v>37</v>
      </c>
      <c r="Q37" s="118" t="s">
        <v>133</v>
      </c>
      <c r="R37" s="120" t="s">
        <v>38</v>
      </c>
      <c r="S37" s="126" t="s">
        <v>37</v>
      </c>
    </row>
    <row r="38" s="111" customFormat="1" ht="27" spans="1:19">
      <c r="A38" s="121">
        <v>34</v>
      </c>
      <c r="B38" s="121">
        <v>205</v>
      </c>
      <c r="C38" s="122">
        <v>2018</v>
      </c>
      <c r="D38" s="118" t="s">
        <v>300</v>
      </c>
      <c r="E38" s="118" t="s">
        <v>297</v>
      </c>
      <c r="F38" s="120" t="s">
        <v>627</v>
      </c>
      <c r="G38" s="118" t="s">
        <v>119</v>
      </c>
      <c r="H38" s="123" t="s">
        <v>628</v>
      </c>
      <c r="I38" s="118">
        <v>5</v>
      </c>
      <c r="J38" s="124">
        <v>5</v>
      </c>
      <c r="K38" s="124">
        <v>0</v>
      </c>
      <c r="L38" s="118" t="s">
        <v>47</v>
      </c>
      <c r="M38" s="118" t="s">
        <v>629</v>
      </c>
      <c r="N38" s="118" t="s">
        <v>629</v>
      </c>
      <c r="O38" s="118" t="s">
        <v>629</v>
      </c>
      <c r="P38" s="118" t="s">
        <v>629</v>
      </c>
      <c r="Q38" s="118" t="s">
        <v>1189</v>
      </c>
      <c r="R38" s="120" t="s">
        <v>33</v>
      </c>
      <c r="S38" s="126"/>
    </row>
    <row r="39" s="111" customFormat="1" ht="54" spans="1:19">
      <c r="A39" s="121">
        <v>35</v>
      </c>
      <c r="B39" s="121">
        <v>209</v>
      </c>
      <c r="C39" s="122">
        <v>2018</v>
      </c>
      <c r="D39" s="118" t="s">
        <v>300</v>
      </c>
      <c r="E39" s="118" t="s">
        <v>297</v>
      </c>
      <c r="F39" s="120" t="s">
        <v>641</v>
      </c>
      <c r="G39" s="118" t="s">
        <v>191</v>
      </c>
      <c r="H39" s="123" t="s">
        <v>642</v>
      </c>
      <c r="I39" s="118">
        <v>59</v>
      </c>
      <c r="J39" s="124">
        <v>59</v>
      </c>
      <c r="K39" s="124">
        <v>0</v>
      </c>
      <c r="L39" s="118" t="s">
        <v>23</v>
      </c>
      <c r="M39" s="118" t="s">
        <v>643</v>
      </c>
      <c r="N39" s="118" t="s">
        <v>643</v>
      </c>
      <c r="O39" s="118" t="s">
        <v>643</v>
      </c>
      <c r="P39" s="118" t="s">
        <v>643</v>
      </c>
      <c r="Q39" s="118" t="s">
        <v>133</v>
      </c>
      <c r="R39" s="120" t="s">
        <v>38</v>
      </c>
      <c r="S39" s="157" t="s">
        <v>54</v>
      </c>
    </row>
    <row r="40" s="111" customFormat="1" ht="54" spans="1:19">
      <c r="A40" s="121">
        <v>36</v>
      </c>
      <c r="B40" s="121">
        <v>210</v>
      </c>
      <c r="C40" s="122">
        <v>2018</v>
      </c>
      <c r="D40" s="118" t="s">
        <v>300</v>
      </c>
      <c r="E40" s="118" t="s">
        <v>297</v>
      </c>
      <c r="F40" s="120" t="s">
        <v>644</v>
      </c>
      <c r="G40" s="118" t="s">
        <v>371</v>
      </c>
      <c r="H40" s="123" t="s">
        <v>645</v>
      </c>
      <c r="I40" s="118">
        <v>40</v>
      </c>
      <c r="J40" s="124">
        <v>40</v>
      </c>
      <c r="K40" s="124">
        <v>0</v>
      </c>
      <c r="L40" s="118" t="s">
        <v>23</v>
      </c>
      <c r="M40" s="118" t="s">
        <v>646</v>
      </c>
      <c r="N40" s="118" t="s">
        <v>646</v>
      </c>
      <c r="O40" s="118" t="s">
        <v>646</v>
      </c>
      <c r="P40" s="118" t="s">
        <v>646</v>
      </c>
      <c r="Q40" s="118" t="s">
        <v>133</v>
      </c>
      <c r="R40" s="120" t="s">
        <v>38</v>
      </c>
      <c r="S40" s="157" t="s">
        <v>54</v>
      </c>
    </row>
    <row r="41" s="111" customFormat="1" ht="54" spans="1:19">
      <c r="A41" s="121">
        <v>37</v>
      </c>
      <c r="B41" s="121">
        <v>219</v>
      </c>
      <c r="C41" s="122">
        <v>2018</v>
      </c>
      <c r="D41" s="118" t="s">
        <v>300</v>
      </c>
      <c r="E41" s="118" t="s">
        <v>297</v>
      </c>
      <c r="F41" s="120" t="s">
        <v>683</v>
      </c>
      <c r="G41" s="118" t="s">
        <v>552</v>
      </c>
      <c r="H41" s="123" t="s">
        <v>684</v>
      </c>
      <c r="I41" s="118">
        <v>177.61</v>
      </c>
      <c r="J41" s="124">
        <v>177.61</v>
      </c>
      <c r="K41" s="124">
        <v>0</v>
      </c>
      <c r="L41" s="118" t="s">
        <v>23</v>
      </c>
      <c r="M41" s="118" t="s">
        <v>158</v>
      </c>
      <c r="N41" s="149" t="s">
        <v>685</v>
      </c>
      <c r="O41" s="118" t="s">
        <v>158</v>
      </c>
      <c r="P41" s="118" t="s">
        <v>158</v>
      </c>
      <c r="Q41" s="118" t="s">
        <v>133</v>
      </c>
      <c r="R41" s="120" t="s">
        <v>102</v>
      </c>
      <c r="S41" s="126"/>
    </row>
    <row r="42" s="111" customFormat="1" ht="54" spans="1:19">
      <c r="A42" s="121">
        <v>38</v>
      </c>
      <c r="B42" s="121">
        <v>219</v>
      </c>
      <c r="C42" s="122">
        <v>2018</v>
      </c>
      <c r="D42" s="118" t="s">
        <v>300</v>
      </c>
      <c r="E42" s="118" t="s">
        <v>297</v>
      </c>
      <c r="F42" s="120" t="s">
        <v>686</v>
      </c>
      <c r="G42" s="118" t="s">
        <v>552</v>
      </c>
      <c r="H42" s="123" t="s">
        <v>687</v>
      </c>
      <c r="I42" s="118">
        <v>100</v>
      </c>
      <c r="J42" s="124">
        <v>100</v>
      </c>
      <c r="K42" s="124">
        <v>0</v>
      </c>
      <c r="L42" s="118" t="s">
        <v>23</v>
      </c>
      <c r="M42" s="118" t="s">
        <v>158</v>
      </c>
      <c r="N42" s="118" t="s">
        <v>685</v>
      </c>
      <c r="O42" s="118" t="s">
        <v>158</v>
      </c>
      <c r="P42" s="118" t="s">
        <v>158</v>
      </c>
      <c r="Q42" s="118" t="s">
        <v>133</v>
      </c>
      <c r="R42" s="120" t="s">
        <v>38</v>
      </c>
      <c r="S42" s="126"/>
    </row>
    <row r="43" s="111" customFormat="1" ht="54" spans="1:19">
      <c r="A43" s="121">
        <v>39</v>
      </c>
      <c r="B43" s="121">
        <v>226</v>
      </c>
      <c r="C43" s="122">
        <v>2019</v>
      </c>
      <c r="D43" s="118" t="s">
        <v>300</v>
      </c>
      <c r="E43" s="118" t="s">
        <v>297</v>
      </c>
      <c r="F43" s="120" t="s">
        <v>698</v>
      </c>
      <c r="G43" s="118" t="s">
        <v>273</v>
      </c>
      <c r="H43" s="123" t="s">
        <v>699</v>
      </c>
      <c r="I43" s="118">
        <v>48.38</v>
      </c>
      <c r="J43" s="124">
        <v>48.38</v>
      </c>
      <c r="K43" s="124">
        <v>0</v>
      </c>
      <c r="L43" s="118" t="s">
        <v>23</v>
      </c>
      <c r="M43" s="127" t="s">
        <v>299</v>
      </c>
      <c r="N43" s="118" t="s">
        <v>568</v>
      </c>
      <c r="O43" s="118" t="s">
        <v>299</v>
      </c>
      <c r="P43" s="118" t="s">
        <v>299</v>
      </c>
      <c r="Q43" s="118" t="s">
        <v>133</v>
      </c>
      <c r="R43" s="120" t="s">
        <v>127</v>
      </c>
      <c r="S43" s="126"/>
    </row>
    <row r="44" s="111" customFormat="1" ht="54" spans="1:19">
      <c r="A44" s="121">
        <v>40</v>
      </c>
      <c r="B44" s="121">
        <v>228</v>
      </c>
      <c r="C44" s="122">
        <v>2019</v>
      </c>
      <c r="D44" s="118" t="s">
        <v>300</v>
      </c>
      <c r="E44" s="118" t="s">
        <v>297</v>
      </c>
      <c r="F44" s="120" t="s">
        <v>700</v>
      </c>
      <c r="G44" s="118" t="s">
        <v>701</v>
      </c>
      <c r="H44" s="123" t="s">
        <v>702</v>
      </c>
      <c r="I44" s="118">
        <v>79.88</v>
      </c>
      <c r="J44" s="124">
        <v>79.88</v>
      </c>
      <c r="K44" s="124">
        <v>0</v>
      </c>
      <c r="L44" s="118" t="s">
        <v>23</v>
      </c>
      <c r="M44" s="118" t="s">
        <v>213</v>
      </c>
      <c r="N44" s="118" t="s">
        <v>703</v>
      </c>
      <c r="O44" s="118" t="s">
        <v>213</v>
      </c>
      <c r="P44" s="118" t="s">
        <v>213</v>
      </c>
      <c r="Q44" s="118" t="s">
        <v>133</v>
      </c>
      <c r="R44" s="120" t="s">
        <v>38</v>
      </c>
      <c r="S44" s="126"/>
    </row>
    <row r="45" s="111" customFormat="1" ht="27" spans="1:19">
      <c r="A45" s="121">
        <v>41</v>
      </c>
      <c r="B45" s="121">
        <v>240</v>
      </c>
      <c r="C45" s="122">
        <v>2020</v>
      </c>
      <c r="D45" s="118" t="s">
        <v>300</v>
      </c>
      <c r="E45" s="118" t="s">
        <v>297</v>
      </c>
      <c r="F45" s="120" t="s">
        <v>730</v>
      </c>
      <c r="G45" s="118" t="s">
        <v>531</v>
      </c>
      <c r="H45" s="123" t="s">
        <v>731</v>
      </c>
      <c r="I45" s="118">
        <v>14.77</v>
      </c>
      <c r="J45" s="124">
        <v>14.77</v>
      </c>
      <c r="K45" s="124">
        <v>0</v>
      </c>
      <c r="L45" s="118" t="s">
        <v>47</v>
      </c>
      <c r="M45" s="118" t="s">
        <v>608</v>
      </c>
      <c r="N45" s="118" t="s">
        <v>608</v>
      </c>
      <c r="O45" s="118" t="s">
        <v>608</v>
      </c>
      <c r="P45" s="118" t="s">
        <v>608</v>
      </c>
      <c r="Q45" s="118"/>
      <c r="R45" s="120" t="s">
        <v>33</v>
      </c>
      <c r="S45" s="126"/>
    </row>
    <row r="46" s="111" customFormat="1" ht="243" spans="1:19">
      <c r="A46" s="121">
        <v>42</v>
      </c>
      <c r="B46" s="121">
        <v>244</v>
      </c>
      <c r="C46" s="122">
        <v>2020</v>
      </c>
      <c r="D46" s="118" t="s">
        <v>300</v>
      </c>
      <c r="E46" s="118" t="s">
        <v>297</v>
      </c>
      <c r="F46" s="120" t="s">
        <v>742</v>
      </c>
      <c r="G46" s="118" t="s">
        <v>743</v>
      </c>
      <c r="H46" s="123" t="s">
        <v>1209</v>
      </c>
      <c r="I46" s="118">
        <v>899.85</v>
      </c>
      <c r="J46" s="124">
        <v>899.85</v>
      </c>
      <c r="K46" s="124">
        <v>0</v>
      </c>
      <c r="L46" s="118" t="s">
        <v>30</v>
      </c>
      <c r="M46" s="118" t="s">
        <v>745</v>
      </c>
      <c r="N46" s="118" t="s">
        <v>746</v>
      </c>
      <c r="O46" s="118" t="s">
        <v>745</v>
      </c>
      <c r="P46" s="118" t="s">
        <v>745</v>
      </c>
      <c r="Q46" s="118" t="s">
        <v>747</v>
      </c>
      <c r="R46" s="120"/>
      <c r="S46" s="126"/>
    </row>
    <row r="47" s="111" customFormat="1" ht="283.5" spans="1:19">
      <c r="A47" s="121">
        <v>43</v>
      </c>
      <c r="B47" s="121">
        <v>247</v>
      </c>
      <c r="C47" s="122">
        <v>2020</v>
      </c>
      <c r="D47" s="118" t="s">
        <v>300</v>
      </c>
      <c r="E47" s="118" t="s">
        <v>297</v>
      </c>
      <c r="F47" s="120" t="s">
        <v>756</v>
      </c>
      <c r="G47" s="118" t="s">
        <v>757</v>
      </c>
      <c r="H47" s="123" t="s">
        <v>758</v>
      </c>
      <c r="I47" s="118">
        <v>1099.36</v>
      </c>
      <c r="J47" s="124">
        <v>1099.36</v>
      </c>
      <c r="K47" s="124">
        <v>0</v>
      </c>
      <c r="L47" s="118" t="s">
        <v>30</v>
      </c>
      <c r="M47" s="118" t="s">
        <v>759</v>
      </c>
      <c r="N47" s="118" t="s">
        <v>760</v>
      </c>
      <c r="O47" s="118" t="s">
        <v>759</v>
      </c>
      <c r="P47" s="118" t="s">
        <v>759</v>
      </c>
      <c r="Q47" s="118" t="s">
        <v>761</v>
      </c>
      <c r="R47" s="120"/>
      <c r="S47" s="126"/>
    </row>
    <row r="48" s="111" customFormat="1" ht="54" spans="1:19">
      <c r="A48" s="121">
        <v>44</v>
      </c>
      <c r="B48" s="121">
        <v>248</v>
      </c>
      <c r="C48" s="122">
        <v>2020</v>
      </c>
      <c r="D48" s="118" t="s">
        <v>300</v>
      </c>
      <c r="E48" s="118" t="s">
        <v>297</v>
      </c>
      <c r="F48" s="120" t="s">
        <v>762</v>
      </c>
      <c r="G48" s="118" t="s">
        <v>371</v>
      </c>
      <c r="H48" s="123" t="s">
        <v>763</v>
      </c>
      <c r="I48" s="124">
        <f>1600.01-319.06</f>
        <v>1280.95</v>
      </c>
      <c r="J48" s="124">
        <f>1600.01-319.06</f>
        <v>1280.95</v>
      </c>
      <c r="K48" s="124">
        <v>0</v>
      </c>
      <c r="L48" s="118" t="s">
        <v>23</v>
      </c>
      <c r="M48" s="118" t="s">
        <v>764</v>
      </c>
      <c r="N48" s="118" t="s">
        <v>765</v>
      </c>
      <c r="O48" s="118" t="s">
        <v>764</v>
      </c>
      <c r="P48" s="118" t="s">
        <v>764</v>
      </c>
      <c r="Q48" s="118" t="s">
        <v>133</v>
      </c>
      <c r="R48" s="120" t="s">
        <v>38</v>
      </c>
      <c r="S48" s="126"/>
    </row>
    <row r="49" s="111" customFormat="1" ht="54" spans="1:19">
      <c r="A49" s="121">
        <v>45</v>
      </c>
      <c r="B49" s="121">
        <v>248</v>
      </c>
      <c r="C49" s="122">
        <v>2020</v>
      </c>
      <c r="D49" s="118" t="s">
        <v>300</v>
      </c>
      <c r="E49" s="118" t="s">
        <v>297</v>
      </c>
      <c r="F49" s="128" t="s">
        <v>766</v>
      </c>
      <c r="G49" s="118" t="s">
        <v>371</v>
      </c>
      <c r="H49" s="123" t="s">
        <v>767</v>
      </c>
      <c r="I49" s="118">
        <f>J49+K49</f>
        <v>319.06</v>
      </c>
      <c r="J49" s="124">
        <v>319.06</v>
      </c>
      <c r="K49" s="124">
        <v>0</v>
      </c>
      <c r="L49" s="118" t="s">
        <v>30</v>
      </c>
      <c r="M49" s="118" t="s">
        <v>764</v>
      </c>
      <c r="N49" s="118" t="s">
        <v>765</v>
      </c>
      <c r="O49" s="118" t="s">
        <v>764</v>
      </c>
      <c r="P49" s="118" t="s">
        <v>764</v>
      </c>
      <c r="Q49" s="118" t="s">
        <v>133</v>
      </c>
      <c r="R49" s="120"/>
      <c r="S49" s="126"/>
    </row>
    <row r="50" s="111" customFormat="1" ht="40.5" spans="1:19">
      <c r="A50" s="121">
        <v>46</v>
      </c>
      <c r="B50" s="121">
        <v>252</v>
      </c>
      <c r="C50" s="122">
        <v>2020</v>
      </c>
      <c r="D50" s="118" t="s">
        <v>300</v>
      </c>
      <c r="E50" s="118" t="s">
        <v>297</v>
      </c>
      <c r="F50" s="120" t="s">
        <v>774</v>
      </c>
      <c r="G50" s="118" t="s">
        <v>775</v>
      </c>
      <c r="H50" s="123" t="s">
        <v>776</v>
      </c>
      <c r="I50" s="118">
        <v>39.98</v>
      </c>
      <c r="J50" s="124">
        <v>39.98</v>
      </c>
      <c r="K50" s="124">
        <v>0</v>
      </c>
      <c r="L50" s="118" t="s">
        <v>47</v>
      </c>
      <c r="M50" s="118" t="s">
        <v>777</v>
      </c>
      <c r="N50" s="118" t="s">
        <v>777</v>
      </c>
      <c r="O50" s="118" t="s">
        <v>777</v>
      </c>
      <c r="P50" s="118" t="s">
        <v>777</v>
      </c>
      <c r="Q50" s="118" t="s">
        <v>1210</v>
      </c>
      <c r="R50" s="120" t="s">
        <v>33</v>
      </c>
      <c r="S50" s="126"/>
    </row>
    <row r="51" s="111" customFormat="1" ht="121.5" spans="1:19">
      <c r="A51" s="121">
        <v>47</v>
      </c>
      <c r="B51" s="121">
        <v>259</v>
      </c>
      <c r="C51" s="122">
        <v>2020</v>
      </c>
      <c r="D51" s="118" t="s">
        <v>300</v>
      </c>
      <c r="E51" s="118" t="s">
        <v>297</v>
      </c>
      <c r="F51" s="120" t="s">
        <v>798</v>
      </c>
      <c r="G51" s="118" t="s">
        <v>799</v>
      </c>
      <c r="H51" s="123" t="s">
        <v>800</v>
      </c>
      <c r="I51" s="118">
        <v>249.68</v>
      </c>
      <c r="J51" s="124">
        <v>249.68</v>
      </c>
      <c r="K51" s="124">
        <v>0</v>
      </c>
      <c r="L51" s="118" t="s">
        <v>47</v>
      </c>
      <c r="M51" s="118" t="s">
        <v>801</v>
      </c>
      <c r="N51" s="118" t="s">
        <v>802</v>
      </c>
      <c r="O51" s="118" t="s">
        <v>801</v>
      </c>
      <c r="P51" s="118" t="s">
        <v>801</v>
      </c>
      <c r="Q51" s="118" t="s">
        <v>1211</v>
      </c>
      <c r="R51" s="120" t="s">
        <v>33</v>
      </c>
      <c r="S51" s="126"/>
    </row>
    <row r="52" s="111" customFormat="1" ht="54" spans="1:19">
      <c r="A52" s="121">
        <v>48</v>
      </c>
      <c r="B52" s="121">
        <v>264</v>
      </c>
      <c r="C52" s="122">
        <v>2020</v>
      </c>
      <c r="D52" s="118" t="s">
        <v>300</v>
      </c>
      <c r="E52" s="118" t="s">
        <v>297</v>
      </c>
      <c r="F52" s="120" t="s">
        <v>810</v>
      </c>
      <c r="G52" s="118" t="s">
        <v>119</v>
      </c>
      <c r="H52" s="123" t="s">
        <v>811</v>
      </c>
      <c r="I52" s="118">
        <v>206.71</v>
      </c>
      <c r="J52" s="124">
        <v>206.71</v>
      </c>
      <c r="K52" s="124">
        <v>0</v>
      </c>
      <c r="L52" s="118" t="s">
        <v>30</v>
      </c>
      <c r="M52" s="118" t="s">
        <v>812</v>
      </c>
      <c r="N52" s="118" t="s">
        <v>812</v>
      </c>
      <c r="O52" s="118" t="s">
        <v>812</v>
      </c>
      <c r="P52" s="118" t="s">
        <v>812</v>
      </c>
      <c r="Q52" s="118" t="s">
        <v>133</v>
      </c>
      <c r="R52" s="120" t="s">
        <v>33</v>
      </c>
      <c r="S52" s="126"/>
    </row>
    <row r="53" s="111" customFormat="1" ht="54" spans="1:19">
      <c r="A53" s="121">
        <v>49</v>
      </c>
      <c r="B53" s="121">
        <v>269</v>
      </c>
      <c r="C53" s="122">
        <v>2020</v>
      </c>
      <c r="D53" s="118" t="s">
        <v>300</v>
      </c>
      <c r="E53" s="118" t="s">
        <v>297</v>
      </c>
      <c r="F53" s="120" t="s">
        <v>818</v>
      </c>
      <c r="G53" s="118" t="s">
        <v>153</v>
      </c>
      <c r="H53" s="123" t="s">
        <v>819</v>
      </c>
      <c r="I53" s="118">
        <v>28.31</v>
      </c>
      <c r="J53" s="124">
        <v>28.31</v>
      </c>
      <c r="K53" s="124">
        <v>0</v>
      </c>
      <c r="L53" s="118" t="s">
        <v>30</v>
      </c>
      <c r="M53" s="118" t="s">
        <v>545</v>
      </c>
      <c r="N53" s="118" t="s">
        <v>545</v>
      </c>
      <c r="O53" s="118" t="s">
        <v>545</v>
      </c>
      <c r="P53" s="118" t="s">
        <v>545</v>
      </c>
      <c r="Q53" s="118" t="s">
        <v>133</v>
      </c>
      <c r="R53" s="120" t="s">
        <v>33</v>
      </c>
      <c r="S53" s="126"/>
    </row>
    <row r="54" s="111" customFormat="1" ht="54" spans="1:19">
      <c r="A54" s="121">
        <v>50</v>
      </c>
      <c r="B54" s="121">
        <v>304</v>
      </c>
      <c r="C54" s="122">
        <v>2021</v>
      </c>
      <c r="D54" s="118" t="s">
        <v>823</v>
      </c>
      <c r="E54" s="118" t="s">
        <v>297</v>
      </c>
      <c r="F54" s="120" t="s">
        <v>861</v>
      </c>
      <c r="G54" s="118" t="s">
        <v>728</v>
      </c>
      <c r="H54" s="123" t="s">
        <v>862</v>
      </c>
      <c r="I54" s="118">
        <v>349.97</v>
      </c>
      <c r="J54" s="124">
        <v>349.97</v>
      </c>
      <c r="K54" s="124">
        <v>0</v>
      </c>
      <c r="L54" s="118" t="s">
        <v>23</v>
      </c>
      <c r="M54" s="118" t="s">
        <v>863</v>
      </c>
      <c r="N54" s="118" t="s">
        <v>609</v>
      </c>
      <c r="O54" s="118" t="s">
        <v>863</v>
      </c>
      <c r="P54" s="118" t="s">
        <v>863</v>
      </c>
      <c r="Q54" s="118" t="s">
        <v>133</v>
      </c>
      <c r="R54" s="120" t="s">
        <v>38</v>
      </c>
      <c r="S54" s="126"/>
    </row>
    <row r="55" s="111" customFormat="1" ht="54" spans="1:19">
      <c r="A55" s="121">
        <v>51</v>
      </c>
      <c r="B55" s="121">
        <v>306</v>
      </c>
      <c r="C55" s="122">
        <v>2021</v>
      </c>
      <c r="D55" s="118" t="s">
        <v>823</v>
      </c>
      <c r="E55" s="118" t="s">
        <v>297</v>
      </c>
      <c r="F55" s="120" t="s">
        <v>866</v>
      </c>
      <c r="G55" s="118" t="s">
        <v>119</v>
      </c>
      <c r="H55" s="123" t="s">
        <v>867</v>
      </c>
      <c r="I55" s="118">
        <v>418.97</v>
      </c>
      <c r="J55" s="124">
        <v>418.97</v>
      </c>
      <c r="K55" s="124">
        <v>0</v>
      </c>
      <c r="L55" s="118" t="s">
        <v>23</v>
      </c>
      <c r="M55" s="118" t="s">
        <v>812</v>
      </c>
      <c r="N55" s="118" t="s">
        <v>812</v>
      </c>
      <c r="O55" s="118" t="s">
        <v>812</v>
      </c>
      <c r="P55" s="118" t="s">
        <v>812</v>
      </c>
      <c r="Q55" s="118" t="s">
        <v>133</v>
      </c>
      <c r="R55" s="120" t="s">
        <v>127</v>
      </c>
      <c r="S55" s="126"/>
    </row>
    <row r="56" s="111" customFormat="1" ht="67.5" spans="1:19">
      <c r="A56" s="121">
        <v>52</v>
      </c>
      <c r="B56" s="121">
        <v>308</v>
      </c>
      <c r="C56" s="122">
        <v>2021</v>
      </c>
      <c r="D56" s="118" t="s">
        <v>823</v>
      </c>
      <c r="E56" s="118" t="s">
        <v>297</v>
      </c>
      <c r="F56" s="120" t="s">
        <v>872</v>
      </c>
      <c r="G56" s="118" t="s">
        <v>273</v>
      </c>
      <c r="H56" s="123" t="s">
        <v>873</v>
      </c>
      <c r="I56" s="118">
        <v>1999.42</v>
      </c>
      <c r="J56" s="124">
        <v>1999.42</v>
      </c>
      <c r="K56" s="124">
        <v>0</v>
      </c>
      <c r="L56" s="118" t="s">
        <v>23</v>
      </c>
      <c r="M56" s="127" t="s">
        <v>299</v>
      </c>
      <c r="N56" s="118" t="s">
        <v>874</v>
      </c>
      <c r="O56" s="124" t="s">
        <v>299</v>
      </c>
      <c r="P56" s="124" t="s">
        <v>299</v>
      </c>
      <c r="Q56" s="118" t="s">
        <v>133</v>
      </c>
      <c r="R56" s="120" t="s">
        <v>38</v>
      </c>
      <c r="S56" s="126"/>
    </row>
    <row r="57" s="111" customFormat="1" ht="54" spans="1:19">
      <c r="A57" s="121">
        <v>53</v>
      </c>
      <c r="B57" s="121">
        <v>310</v>
      </c>
      <c r="C57" s="122">
        <v>2021</v>
      </c>
      <c r="D57" s="118" t="s">
        <v>823</v>
      </c>
      <c r="E57" s="118" t="s">
        <v>297</v>
      </c>
      <c r="F57" s="120" t="s">
        <v>878</v>
      </c>
      <c r="G57" s="118" t="s">
        <v>728</v>
      </c>
      <c r="H57" s="123" t="s">
        <v>879</v>
      </c>
      <c r="I57" s="118">
        <v>499.93</v>
      </c>
      <c r="J57" s="124">
        <v>499.93</v>
      </c>
      <c r="K57" s="124">
        <v>0</v>
      </c>
      <c r="L57" s="118" t="s">
        <v>23</v>
      </c>
      <c r="M57" s="149" t="s">
        <v>863</v>
      </c>
      <c r="N57" s="118" t="s">
        <v>863</v>
      </c>
      <c r="O57" s="118" t="s">
        <v>863</v>
      </c>
      <c r="P57" s="118" t="s">
        <v>863</v>
      </c>
      <c r="Q57" s="118" t="s">
        <v>133</v>
      </c>
      <c r="R57" s="120" t="s">
        <v>26</v>
      </c>
      <c r="S57" s="126"/>
    </row>
    <row r="58" s="111" customFormat="1" ht="256.5" spans="1:19">
      <c r="A58" s="121">
        <v>54</v>
      </c>
      <c r="B58" s="121">
        <v>325</v>
      </c>
      <c r="C58" s="122">
        <v>2022</v>
      </c>
      <c r="D58" s="118" t="s">
        <v>823</v>
      </c>
      <c r="E58" s="118" t="s">
        <v>297</v>
      </c>
      <c r="F58" s="120" t="s">
        <v>897</v>
      </c>
      <c r="G58" s="118" t="s">
        <v>898</v>
      </c>
      <c r="H58" s="123" t="s">
        <v>899</v>
      </c>
      <c r="I58" s="118">
        <v>1534.9</v>
      </c>
      <c r="J58" s="124">
        <v>1534.9</v>
      </c>
      <c r="K58" s="124">
        <v>0</v>
      </c>
      <c r="L58" s="118" t="s">
        <v>30</v>
      </c>
      <c r="M58" s="124" t="s">
        <v>1212</v>
      </c>
      <c r="N58" s="124" t="s">
        <v>1213</v>
      </c>
      <c r="O58" s="118" t="s">
        <v>1214</v>
      </c>
      <c r="P58" s="118" t="s">
        <v>1214</v>
      </c>
      <c r="Q58" s="118" t="s">
        <v>747</v>
      </c>
      <c r="R58" s="120" t="s">
        <v>33</v>
      </c>
      <c r="S58" s="126"/>
    </row>
    <row r="59" s="111" customFormat="1" ht="54" spans="1:19">
      <c r="A59" s="121">
        <v>55</v>
      </c>
      <c r="B59" s="121">
        <v>326</v>
      </c>
      <c r="C59" s="122">
        <v>2022</v>
      </c>
      <c r="D59" s="118" t="s">
        <v>823</v>
      </c>
      <c r="E59" s="118" t="s">
        <v>297</v>
      </c>
      <c r="F59" s="120" t="s">
        <v>902</v>
      </c>
      <c r="G59" s="118" t="s">
        <v>156</v>
      </c>
      <c r="H59" s="123" t="s">
        <v>903</v>
      </c>
      <c r="I59" s="118">
        <v>1799.982</v>
      </c>
      <c r="J59" s="124">
        <v>1799.982</v>
      </c>
      <c r="K59" s="124">
        <v>0</v>
      </c>
      <c r="L59" s="118" t="s">
        <v>23</v>
      </c>
      <c r="M59" s="118" t="s">
        <v>158</v>
      </c>
      <c r="N59" s="118" t="s">
        <v>904</v>
      </c>
      <c r="O59" s="118" t="s">
        <v>158</v>
      </c>
      <c r="P59" s="118" t="s">
        <v>158</v>
      </c>
      <c r="Q59" s="118" t="s">
        <v>133</v>
      </c>
      <c r="R59" s="120" t="s">
        <v>102</v>
      </c>
      <c r="S59" s="126"/>
    </row>
    <row r="60" s="111" customFormat="1" ht="54" spans="1:19">
      <c r="A60" s="121">
        <v>56</v>
      </c>
      <c r="B60" s="121">
        <v>343</v>
      </c>
      <c r="C60" s="122">
        <v>2022</v>
      </c>
      <c r="D60" s="118" t="s">
        <v>823</v>
      </c>
      <c r="E60" s="118" t="s">
        <v>297</v>
      </c>
      <c r="F60" s="120" t="s">
        <v>939</v>
      </c>
      <c r="G60" s="118" t="s">
        <v>273</v>
      </c>
      <c r="H60" s="123" t="s">
        <v>940</v>
      </c>
      <c r="I60" s="118">
        <v>995.56</v>
      </c>
      <c r="J60" s="124">
        <v>995.56</v>
      </c>
      <c r="K60" s="124">
        <v>0</v>
      </c>
      <c r="L60" s="118" t="s">
        <v>23</v>
      </c>
      <c r="M60" s="118" t="s">
        <v>1215</v>
      </c>
      <c r="N60" s="118" t="s">
        <v>1216</v>
      </c>
      <c r="O60" s="118" t="s">
        <v>1215</v>
      </c>
      <c r="P60" s="118" t="s">
        <v>1215</v>
      </c>
      <c r="Q60" s="118" t="s">
        <v>133</v>
      </c>
      <c r="R60" s="120" t="s">
        <v>102</v>
      </c>
      <c r="S60" s="126"/>
    </row>
    <row r="61" s="111" customFormat="1" ht="54" spans="1:19">
      <c r="A61" s="121">
        <v>57</v>
      </c>
      <c r="B61" s="121">
        <v>363</v>
      </c>
      <c r="C61" s="122">
        <v>2023</v>
      </c>
      <c r="D61" s="118" t="s">
        <v>823</v>
      </c>
      <c r="E61" s="118" t="s">
        <v>297</v>
      </c>
      <c r="F61" s="120" t="s">
        <v>981</v>
      </c>
      <c r="G61" s="118" t="s">
        <v>156</v>
      </c>
      <c r="H61" s="123" t="s">
        <v>982</v>
      </c>
      <c r="I61" s="118">
        <v>299.27</v>
      </c>
      <c r="J61" s="124">
        <v>299.27</v>
      </c>
      <c r="K61" s="124">
        <v>0</v>
      </c>
      <c r="L61" s="118" t="s">
        <v>23</v>
      </c>
      <c r="M61" s="118" t="s">
        <v>158</v>
      </c>
      <c r="N61" s="118" t="s">
        <v>983</v>
      </c>
      <c r="O61" s="118" t="s">
        <v>158</v>
      </c>
      <c r="P61" s="118" t="s">
        <v>158</v>
      </c>
      <c r="Q61" s="118" t="s">
        <v>133</v>
      </c>
      <c r="R61" s="120" t="s">
        <v>38</v>
      </c>
      <c r="S61" s="126"/>
    </row>
    <row r="62" s="111" customFormat="1" ht="54" spans="1:19">
      <c r="A62" s="121">
        <v>58</v>
      </c>
      <c r="B62" s="121">
        <v>405</v>
      </c>
      <c r="C62" s="122">
        <v>2014</v>
      </c>
      <c r="D62" s="118" t="s">
        <v>19</v>
      </c>
      <c r="E62" s="118" t="s">
        <v>297</v>
      </c>
      <c r="F62" s="120" t="s">
        <v>1027</v>
      </c>
      <c r="G62" s="118" t="s">
        <v>531</v>
      </c>
      <c r="H62" s="123" t="s">
        <v>1028</v>
      </c>
      <c r="I62" s="118">
        <v>44</v>
      </c>
      <c r="J62" s="124">
        <v>44</v>
      </c>
      <c r="K62" s="124">
        <v>0</v>
      </c>
      <c r="L62" s="118" t="s">
        <v>30</v>
      </c>
      <c r="M62" s="118" t="s">
        <v>1029</v>
      </c>
      <c r="N62" s="118" t="s">
        <v>1029</v>
      </c>
      <c r="O62" s="118" t="s">
        <v>1029</v>
      </c>
      <c r="P62" s="118" t="s">
        <v>1029</v>
      </c>
      <c r="Q62" s="118" t="s">
        <v>133</v>
      </c>
      <c r="R62" s="120" t="s">
        <v>33</v>
      </c>
      <c r="S62" s="126"/>
    </row>
    <row r="63" s="111" customFormat="1" ht="189" spans="1:19">
      <c r="A63" s="121">
        <v>59</v>
      </c>
      <c r="B63" s="121">
        <v>412</v>
      </c>
      <c r="C63" s="122">
        <v>2016</v>
      </c>
      <c r="D63" s="118" t="s">
        <v>300</v>
      </c>
      <c r="E63" s="118" t="s">
        <v>297</v>
      </c>
      <c r="F63" s="120" t="s">
        <v>1032</v>
      </c>
      <c r="G63" s="118" t="s">
        <v>1217</v>
      </c>
      <c r="H63" s="123" t="s">
        <v>1034</v>
      </c>
      <c r="I63" s="118">
        <v>238</v>
      </c>
      <c r="J63" s="124">
        <v>238</v>
      </c>
      <c r="K63" s="124">
        <v>0</v>
      </c>
      <c r="L63" s="118" t="s">
        <v>30</v>
      </c>
      <c r="M63" s="118" t="s">
        <v>1035</v>
      </c>
      <c r="N63" s="118" t="s">
        <v>1035</v>
      </c>
      <c r="O63" s="118" t="s">
        <v>1035</v>
      </c>
      <c r="P63" s="118" t="s">
        <v>1035</v>
      </c>
      <c r="Q63" s="118" t="s">
        <v>1036</v>
      </c>
      <c r="R63" s="120" t="s">
        <v>33</v>
      </c>
      <c r="S63" s="126"/>
    </row>
    <row r="64" s="111" customFormat="1" ht="94.5" spans="1:19">
      <c r="A64" s="121">
        <v>60</v>
      </c>
      <c r="B64" s="147">
        <v>422</v>
      </c>
      <c r="C64" s="122">
        <v>2017</v>
      </c>
      <c r="D64" s="118" t="s">
        <v>300</v>
      </c>
      <c r="E64" s="118" t="s">
        <v>297</v>
      </c>
      <c r="F64" s="120" t="s">
        <v>1038</v>
      </c>
      <c r="G64" s="118" t="s">
        <v>156</v>
      </c>
      <c r="H64" s="123" t="s">
        <v>1039</v>
      </c>
      <c r="I64" s="118">
        <v>30</v>
      </c>
      <c r="J64" s="124">
        <v>30</v>
      </c>
      <c r="K64" s="124">
        <v>0</v>
      </c>
      <c r="L64" s="118" t="s">
        <v>23</v>
      </c>
      <c r="M64" s="118" t="s">
        <v>158</v>
      </c>
      <c r="N64" s="118" t="s">
        <v>158</v>
      </c>
      <c r="O64" s="118" t="s">
        <v>158</v>
      </c>
      <c r="P64" s="118" t="s">
        <v>158</v>
      </c>
      <c r="Q64" s="118" t="s">
        <v>133</v>
      </c>
      <c r="R64" s="120" t="s">
        <v>38</v>
      </c>
      <c r="S64" s="126"/>
    </row>
    <row r="65" s="111" customFormat="1" ht="42" customHeight="1" spans="1:19">
      <c r="A65" s="121"/>
      <c r="B65" s="145" t="s">
        <v>1369</v>
      </c>
      <c r="C65" s="142"/>
      <c r="D65" s="142"/>
      <c r="E65" s="142"/>
      <c r="F65" s="146"/>
      <c r="G65" s="142"/>
      <c r="H65" s="142"/>
      <c r="I65" s="142"/>
      <c r="J65" s="142"/>
      <c r="K65" s="142"/>
      <c r="L65" s="142"/>
      <c r="M65" s="142"/>
      <c r="N65" s="142"/>
      <c r="O65" s="142"/>
      <c r="P65" s="142"/>
      <c r="Q65" s="142"/>
      <c r="R65" s="142"/>
      <c r="S65" s="143"/>
    </row>
  </sheetData>
  <mergeCells count="19">
    <mergeCell ref="A1:S1"/>
    <mergeCell ref="I3:K3"/>
    <mergeCell ref="B65:S65"/>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6:R65">
      <formula1>"巩固,升级,盘活,调整"</formula1>
    </dataValidation>
  </dataValidation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S1048576"/>
  <sheetViews>
    <sheetView topLeftCell="G1" workbookViewId="0">
      <selection activeCell="G349" sqref="G349"/>
    </sheetView>
  </sheetViews>
  <sheetFormatPr defaultColWidth="8.89166666666667" defaultRowHeight="13.5"/>
  <cols>
    <col min="1" max="1" width="5" style="24" hidden="1" customWidth="1"/>
    <col min="2" max="2" width="9.225" style="132" customWidth="1"/>
    <col min="3" max="3" width="6.66666666666667" style="132" customWidth="1"/>
    <col min="4" max="4" width="9.225" style="132" customWidth="1"/>
    <col min="5" max="5" width="6.775" style="132" customWidth="1"/>
    <col min="6" max="6" width="19.6666666666667" style="133" customWidth="1"/>
    <col min="7" max="7" width="19.225" style="134" customWidth="1"/>
    <col min="8" max="8" width="28.4416666666667" style="130" customWidth="1"/>
    <col min="9" max="12" width="8.89166666666667" style="130"/>
    <col min="13" max="14" width="17.1083333333333" style="130" customWidth="1"/>
    <col min="15" max="16" width="17.1083333333333" style="130" hidden="1" customWidth="1"/>
    <col min="17" max="17" width="20.1083333333333" style="130" hidden="1" customWidth="1"/>
    <col min="18" max="19" width="8.89166666666667" style="134"/>
    <col min="20" max="16384" width="8.89166666666667" style="130"/>
  </cols>
  <sheetData>
    <row r="1" s="130" customFormat="1" ht="25.5" spans="1:19">
      <c r="A1" s="135" t="s">
        <v>1370</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40.5" hidden="1" spans="1:19">
      <c r="A5" s="121">
        <v>1</v>
      </c>
      <c r="B5" s="121">
        <v>12</v>
      </c>
      <c r="C5" s="122">
        <v>2013</v>
      </c>
      <c r="D5" s="118" t="s">
        <v>19</v>
      </c>
      <c r="E5" s="118" t="s">
        <v>1006</v>
      </c>
      <c r="F5" s="120" t="s">
        <v>76</v>
      </c>
      <c r="G5" s="118" t="s">
        <v>77</v>
      </c>
      <c r="H5" s="118" t="s">
        <v>78</v>
      </c>
      <c r="I5" s="118">
        <v>30</v>
      </c>
      <c r="J5" s="124">
        <v>30</v>
      </c>
      <c r="K5" s="124">
        <v>0</v>
      </c>
      <c r="L5" s="118" t="s">
        <v>30</v>
      </c>
      <c r="M5" s="118" t="s">
        <v>79</v>
      </c>
      <c r="N5" s="118" t="s">
        <v>79</v>
      </c>
      <c r="O5" s="118" t="s">
        <v>79</v>
      </c>
      <c r="P5" s="118" t="s">
        <v>79</v>
      </c>
      <c r="Q5" s="118" t="s">
        <v>80</v>
      </c>
      <c r="R5" s="120" t="s">
        <v>33</v>
      </c>
      <c r="S5" s="126"/>
    </row>
    <row r="6" s="111" customFormat="1" ht="40.5" hidden="1" spans="1:19">
      <c r="A6" s="121">
        <v>2</v>
      </c>
      <c r="B6" s="121">
        <v>13</v>
      </c>
      <c r="C6" s="122">
        <v>2013</v>
      </c>
      <c r="D6" s="118" t="s">
        <v>19</v>
      </c>
      <c r="E6" s="118" t="s">
        <v>1006</v>
      </c>
      <c r="F6" s="120" t="s">
        <v>82</v>
      </c>
      <c r="G6" s="118" t="s">
        <v>77</v>
      </c>
      <c r="H6" s="118" t="s">
        <v>83</v>
      </c>
      <c r="I6" s="118">
        <v>46</v>
      </c>
      <c r="J6" s="124">
        <v>46</v>
      </c>
      <c r="K6" s="124">
        <v>0</v>
      </c>
      <c r="L6" s="118" t="s">
        <v>30</v>
      </c>
      <c r="M6" s="118" t="s">
        <v>79</v>
      </c>
      <c r="N6" s="118" t="s">
        <v>79</v>
      </c>
      <c r="O6" s="118" t="s">
        <v>79</v>
      </c>
      <c r="P6" s="118" t="s">
        <v>79</v>
      </c>
      <c r="Q6" s="118" t="s">
        <v>80</v>
      </c>
      <c r="R6" s="120" t="s">
        <v>33</v>
      </c>
      <c r="S6" s="126"/>
    </row>
    <row r="7" s="111" customFormat="1" ht="40.5" hidden="1" spans="1:19">
      <c r="A7" s="121">
        <v>3</v>
      </c>
      <c r="B7" s="121">
        <v>16</v>
      </c>
      <c r="C7" s="122">
        <v>2013</v>
      </c>
      <c r="D7" s="118" t="s">
        <v>19</v>
      </c>
      <c r="E7" s="118" t="s">
        <v>1006</v>
      </c>
      <c r="F7" s="120" t="s">
        <v>91</v>
      </c>
      <c r="G7" s="118" t="s">
        <v>92</v>
      </c>
      <c r="H7" s="118" t="s">
        <v>93</v>
      </c>
      <c r="I7" s="118">
        <v>39</v>
      </c>
      <c r="J7" s="124">
        <v>39</v>
      </c>
      <c r="K7" s="124">
        <v>0</v>
      </c>
      <c r="L7" s="118" t="s">
        <v>30</v>
      </c>
      <c r="M7" s="118" t="s">
        <v>94</v>
      </c>
      <c r="N7" s="118" t="s">
        <v>94</v>
      </c>
      <c r="O7" s="118" t="s">
        <v>94</v>
      </c>
      <c r="P7" s="118" t="s">
        <v>94</v>
      </c>
      <c r="Q7" s="118" t="s">
        <v>80</v>
      </c>
      <c r="R7" s="120" t="s">
        <v>33</v>
      </c>
      <c r="S7" s="126"/>
    </row>
    <row r="8" s="111" customFormat="1" ht="27" hidden="1" spans="1:19">
      <c r="A8" s="121">
        <v>4</v>
      </c>
      <c r="B8" s="121">
        <v>17</v>
      </c>
      <c r="C8" s="122">
        <v>2013</v>
      </c>
      <c r="D8" s="118" t="s">
        <v>19</v>
      </c>
      <c r="E8" s="118" t="s">
        <v>1006</v>
      </c>
      <c r="F8" s="120" t="s">
        <v>95</v>
      </c>
      <c r="G8" s="118" t="s">
        <v>77</v>
      </c>
      <c r="H8" s="118" t="s">
        <v>96</v>
      </c>
      <c r="I8" s="118">
        <v>50</v>
      </c>
      <c r="J8" s="124">
        <v>50</v>
      </c>
      <c r="K8" s="124">
        <v>0</v>
      </c>
      <c r="L8" s="118" t="s">
        <v>47</v>
      </c>
      <c r="M8" s="118" t="s">
        <v>97</v>
      </c>
      <c r="N8" s="118" t="s">
        <v>97</v>
      </c>
      <c r="O8" s="118" t="s">
        <v>97</v>
      </c>
      <c r="P8" s="118" t="s">
        <v>97</v>
      </c>
      <c r="Q8" s="118" t="s">
        <v>1220</v>
      </c>
      <c r="R8" s="120" t="s">
        <v>33</v>
      </c>
      <c r="S8" s="126"/>
    </row>
    <row r="9" s="111" customFormat="1" ht="54" spans="1:19">
      <c r="A9" s="121">
        <v>5</v>
      </c>
      <c r="B9" s="121">
        <v>18</v>
      </c>
      <c r="C9" s="122">
        <v>2013</v>
      </c>
      <c r="D9" s="118" t="s">
        <v>19</v>
      </c>
      <c r="E9" s="118" t="s">
        <v>1006</v>
      </c>
      <c r="F9" s="120" t="s">
        <v>98</v>
      </c>
      <c r="G9" s="118" t="s">
        <v>99</v>
      </c>
      <c r="H9" s="118" t="s">
        <v>100</v>
      </c>
      <c r="I9" s="118">
        <v>60</v>
      </c>
      <c r="J9" s="124">
        <v>60</v>
      </c>
      <c r="K9" s="124">
        <v>0</v>
      </c>
      <c r="L9" s="118" t="s">
        <v>23</v>
      </c>
      <c r="M9" s="118" t="s">
        <v>101</v>
      </c>
      <c r="N9" s="118" t="s">
        <v>37</v>
      </c>
      <c r="O9" s="118" t="s">
        <v>101</v>
      </c>
      <c r="P9" s="118" t="s">
        <v>101</v>
      </c>
      <c r="Q9" s="118" t="s">
        <v>80</v>
      </c>
      <c r="R9" s="120" t="s">
        <v>102</v>
      </c>
      <c r="S9" s="126"/>
    </row>
    <row r="10" s="111" customFormat="1" ht="54" hidden="1" spans="1:19">
      <c r="A10" s="121">
        <v>6</v>
      </c>
      <c r="B10" s="121">
        <v>30</v>
      </c>
      <c r="C10" s="122">
        <v>2013</v>
      </c>
      <c r="D10" s="118" t="s">
        <v>19</v>
      </c>
      <c r="E10" s="118" t="s">
        <v>1006</v>
      </c>
      <c r="F10" s="120" t="s">
        <v>1221</v>
      </c>
      <c r="G10" s="118" t="s">
        <v>147</v>
      </c>
      <c r="H10" s="118" t="s">
        <v>148</v>
      </c>
      <c r="I10" s="118">
        <v>110</v>
      </c>
      <c r="J10" s="124">
        <v>110</v>
      </c>
      <c r="K10" s="124">
        <v>0</v>
      </c>
      <c r="L10" s="118" t="s">
        <v>30</v>
      </c>
      <c r="M10" s="118" t="s">
        <v>149</v>
      </c>
      <c r="N10" s="118" t="s">
        <v>149</v>
      </c>
      <c r="O10" s="118" t="s">
        <v>149</v>
      </c>
      <c r="P10" s="118" t="s">
        <v>149</v>
      </c>
      <c r="Q10" s="118" t="s">
        <v>80</v>
      </c>
      <c r="R10" s="120" t="s">
        <v>33</v>
      </c>
      <c r="S10" s="126"/>
    </row>
    <row r="11" s="111" customFormat="1" ht="54" spans="1:19">
      <c r="A11" s="121">
        <v>7</v>
      </c>
      <c r="B11" s="121">
        <v>37</v>
      </c>
      <c r="C11" s="122">
        <v>2014</v>
      </c>
      <c r="D11" s="118" t="s">
        <v>19</v>
      </c>
      <c r="E11" s="118" t="s">
        <v>1006</v>
      </c>
      <c r="F11" s="120" t="s">
        <v>162</v>
      </c>
      <c r="G11" s="118" t="s">
        <v>163</v>
      </c>
      <c r="H11" s="118" t="s">
        <v>164</v>
      </c>
      <c r="I11" s="118">
        <v>135</v>
      </c>
      <c r="J11" s="124">
        <v>135</v>
      </c>
      <c r="K11" s="124">
        <v>0</v>
      </c>
      <c r="L11" s="118" t="s">
        <v>23</v>
      </c>
      <c r="M11" s="118" t="s">
        <v>165</v>
      </c>
      <c r="N11" s="118" t="s">
        <v>166</v>
      </c>
      <c r="O11" s="118" t="s">
        <v>165</v>
      </c>
      <c r="P11" s="118" t="s">
        <v>165</v>
      </c>
      <c r="Q11" s="118" t="s">
        <v>80</v>
      </c>
      <c r="R11" s="120" t="s">
        <v>38</v>
      </c>
      <c r="S11" s="126"/>
    </row>
    <row r="12" s="111" customFormat="1" ht="27" hidden="1" spans="1:19">
      <c r="A12" s="121">
        <v>8</v>
      </c>
      <c r="B12" s="121">
        <v>38</v>
      </c>
      <c r="C12" s="122">
        <v>2014</v>
      </c>
      <c r="D12" s="118" t="s">
        <v>19</v>
      </c>
      <c r="E12" s="118" t="s">
        <v>1006</v>
      </c>
      <c r="F12" s="120" t="s">
        <v>167</v>
      </c>
      <c r="G12" s="118" t="s">
        <v>168</v>
      </c>
      <c r="H12" s="118" t="s">
        <v>169</v>
      </c>
      <c r="I12" s="118">
        <v>31</v>
      </c>
      <c r="J12" s="124">
        <v>31</v>
      </c>
      <c r="K12" s="124">
        <v>0</v>
      </c>
      <c r="L12" s="118" t="s">
        <v>47</v>
      </c>
      <c r="M12" s="118" t="s">
        <v>170</v>
      </c>
      <c r="N12" s="118" t="s">
        <v>170</v>
      </c>
      <c r="O12" s="118" t="s">
        <v>170</v>
      </c>
      <c r="P12" s="118" t="s">
        <v>170</v>
      </c>
      <c r="Q12" s="149" t="s">
        <v>1222</v>
      </c>
      <c r="R12" s="120" t="s">
        <v>33</v>
      </c>
      <c r="S12" s="126"/>
    </row>
    <row r="13" s="111" customFormat="1" ht="54" hidden="1" spans="1:19">
      <c r="A13" s="121">
        <v>9</v>
      </c>
      <c r="B13" s="121">
        <v>55</v>
      </c>
      <c r="C13" s="122">
        <v>2014</v>
      </c>
      <c r="D13" s="118" t="s">
        <v>19</v>
      </c>
      <c r="E13" s="118" t="s">
        <v>1006</v>
      </c>
      <c r="F13" s="120" t="s">
        <v>162</v>
      </c>
      <c r="G13" s="118" t="s">
        <v>163</v>
      </c>
      <c r="H13" s="118" t="s">
        <v>227</v>
      </c>
      <c r="I13" s="118">
        <v>16.79</v>
      </c>
      <c r="J13" s="124">
        <v>16.79</v>
      </c>
      <c r="K13" s="124">
        <v>0</v>
      </c>
      <c r="L13" s="118" t="s">
        <v>30</v>
      </c>
      <c r="M13" s="118" t="s">
        <v>165</v>
      </c>
      <c r="N13" s="118" t="s">
        <v>166</v>
      </c>
      <c r="O13" s="118" t="s">
        <v>165</v>
      </c>
      <c r="P13" s="118" t="s">
        <v>166</v>
      </c>
      <c r="Q13" s="118" t="s">
        <v>80</v>
      </c>
      <c r="R13" s="120" t="s">
        <v>33</v>
      </c>
      <c r="S13" s="126"/>
    </row>
    <row r="14" s="111" customFormat="1" ht="40.5" hidden="1" spans="1:19">
      <c r="A14" s="121">
        <v>10</v>
      </c>
      <c r="B14" s="121">
        <v>56</v>
      </c>
      <c r="C14" s="122">
        <v>2014</v>
      </c>
      <c r="D14" s="118" t="s">
        <v>19</v>
      </c>
      <c r="E14" s="118" t="s">
        <v>1006</v>
      </c>
      <c r="F14" s="120" t="s">
        <v>228</v>
      </c>
      <c r="G14" s="118" t="s">
        <v>229</v>
      </c>
      <c r="H14" s="118" t="s">
        <v>230</v>
      </c>
      <c r="I14" s="118">
        <v>133.06</v>
      </c>
      <c r="J14" s="124">
        <v>133.06</v>
      </c>
      <c r="K14" s="124">
        <v>0</v>
      </c>
      <c r="L14" s="118" t="s">
        <v>30</v>
      </c>
      <c r="M14" s="118" t="s">
        <v>231</v>
      </c>
      <c r="N14" s="118" t="s">
        <v>231</v>
      </c>
      <c r="O14" s="118" t="s">
        <v>231</v>
      </c>
      <c r="P14" s="118" t="s">
        <v>231</v>
      </c>
      <c r="Q14" s="118" t="s">
        <v>80</v>
      </c>
      <c r="R14" s="120" t="s">
        <v>33</v>
      </c>
      <c r="S14" s="126"/>
    </row>
    <row r="15" s="111" customFormat="1" ht="81" spans="1:19">
      <c r="A15" s="121">
        <v>11</v>
      </c>
      <c r="B15" s="121">
        <v>66</v>
      </c>
      <c r="C15" s="122">
        <v>2015</v>
      </c>
      <c r="D15" s="118" t="s">
        <v>19</v>
      </c>
      <c r="E15" s="118" t="s">
        <v>1006</v>
      </c>
      <c r="F15" s="120" t="s">
        <v>238</v>
      </c>
      <c r="G15" s="118" t="s">
        <v>239</v>
      </c>
      <c r="H15" s="118" t="s">
        <v>240</v>
      </c>
      <c r="I15" s="118">
        <v>226</v>
      </c>
      <c r="J15" s="124">
        <v>226</v>
      </c>
      <c r="K15" s="124">
        <v>0</v>
      </c>
      <c r="L15" s="118" t="s">
        <v>23</v>
      </c>
      <c r="M15" s="118" t="s">
        <v>241</v>
      </c>
      <c r="N15" s="118" t="s">
        <v>241</v>
      </c>
      <c r="O15" s="118" t="s">
        <v>241</v>
      </c>
      <c r="P15" s="118" t="s">
        <v>241</v>
      </c>
      <c r="Q15" s="118" t="s">
        <v>242</v>
      </c>
      <c r="R15" s="120" t="s">
        <v>26</v>
      </c>
      <c r="S15" s="126"/>
    </row>
    <row r="16" s="111" customFormat="1" ht="27" hidden="1" spans="1:19">
      <c r="A16" s="121">
        <v>12</v>
      </c>
      <c r="B16" s="121">
        <v>85</v>
      </c>
      <c r="C16" s="122">
        <v>2015</v>
      </c>
      <c r="D16" s="118" t="s">
        <v>19</v>
      </c>
      <c r="E16" s="118" t="s">
        <v>1006</v>
      </c>
      <c r="F16" s="120" t="s">
        <v>292</v>
      </c>
      <c r="G16" s="118" t="s">
        <v>293</v>
      </c>
      <c r="H16" s="118" t="s">
        <v>294</v>
      </c>
      <c r="I16" s="118">
        <v>155</v>
      </c>
      <c r="J16" s="124">
        <v>155</v>
      </c>
      <c r="K16" s="124">
        <v>0</v>
      </c>
      <c r="L16" s="118" t="s">
        <v>47</v>
      </c>
      <c r="M16" s="118" t="s">
        <v>295</v>
      </c>
      <c r="N16" s="118" t="s">
        <v>295</v>
      </c>
      <c r="O16" s="118" t="s">
        <v>295</v>
      </c>
      <c r="P16" s="118" t="s">
        <v>295</v>
      </c>
      <c r="Q16" s="118" t="s">
        <v>1223</v>
      </c>
      <c r="R16" s="120" t="s">
        <v>33</v>
      </c>
      <c r="S16" s="126"/>
    </row>
    <row r="17" s="111" customFormat="1" ht="108" spans="1:19">
      <c r="A17" s="121">
        <v>13</v>
      </c>
      <c r="B17" s="121">
        <v>103</v>
      </c>
      <c r="C17" s="122">
        <v>2016</v>
      </c>
      <c r="D17" s="118" t="s">
        <v>300</v>
      </c>
      <c r="E17" s="118" t="s">
        <v>1006</v>
      </c>
      <c r="F17" s="120" t="s">
        <v>334</v>
      </c>
      <c r="G17" s="118" t="s">
        <v>335</v>
      </c>
      <c r="H17" s="118" t="s">
        <v>336</v>
      </c>
      <c r="I17" s="118">
        <v>106.2</v>
      </c>
      <c r="J17" s="124">
        <v>106.2</v>
      </c>
      <c r="K17" s="124">
        <v>0</v>
      </c>
      <c r="L17" s="118" t="s">
        <v>23</v>
      </c>
      <c r="M17" s="118" t="s">
        <v>337</v>
      </c>
      <c r="N17" s="118" t="s">
        <v>337</v>
      </c>
      <c r="O17" s="118" t="s">
        <v>337</v>
      </c>
      <c r="P17" s="118" t="s">
        <v>337</v>
      </c>
      <c r="Q17" s="118" t="s">
        <v>80</v>
      </c>
      <c r="R17" s="120" t="s">
        <v>26</v>
      </c>
      <c r="S17" s="126"/>
    </row>
    <row r="18" s="111" customFormat="1" ht="27" hidden="1" spans="1:19">
      <c r="A18" s="121">
        <v>14</v>
      </c>
      <c r="B18" s="121">
        <v>104</v>
      </c>
      <c r="C18" s="122">
        <v>2016</v>
      </c>
      <c r="D18" s="118" t="s">
        <v>300</v>
      </c>
      <c r="E18" s="118" t="s">
        <v>1006</v>
      </c>
      <c r="F18" s="120" t="s">
        <v>338</v>
      </c>
      <c r="G18" s="118" t="s">
        <v>77</v>
      </c>
      <c r="H18" s="118" t="s">
        <v>339</v>
      </c>
      <c r="I18" s="118">
        <v>5.95</v>
      </c>
      <c r="J18" s="124">
        <v>5.95</v>
      </c>
      <c r="K18" s="124">
        <v>0</v>
      </c>
      <c r="L18" s="118" t="s">
        <v>47</v>
      </c>
      <c r="M18" s="118" t="s">
        <v>340</v>
      </c>
      <c r="N18" s="118" t="s">
        <v>340</v>
      </c>
      <c r="O18" s="118" t="s">
        <v>340</v>
      </c>
      <c r="P18" s="118" t="s">
        <v>340</v>
      </c>
      <c r="Q18" s="118" t="s">
        <v>1220</v>
      </c>
      <c r="R18" s="120" t="s">
        <v>33</v>
      </c>
      <c r="S18" s="126"/>
    </row>
    <row r="19" s="111" customFormat="1" ht="54" hidden="1" spans="1:19">
      <c r="A19" s="121">
        <v>15</v>
      </c>
      <c r="B19" s="121">
        <v>116</v>
      </c>
      <c r="C19" s="122">
        <v>2016</v>
      </c>
      <c r="D19" s="118" t="s">
        <v>300</v>
      </c>
      <c r="E19" s="118" t="s">
        <v>1006</v>
      </c>
      <c r="F19" s="120" t="s">
        <v>380</v>
      </c>
      <c r="G19" s="118" t="s">
        <v>99</v>
      </c>
      <c r="H19" s="118" t="s">
        <v>381</v>
      </c>
      <c r="I19" s="118">
        <v>5.14</v>
      </c>
      <c r="J19" s="124">
        <v>5.14</v>
      </c>
      <c r="K19" s="124">
        <v>0</v>
      </c>
      <c r="L19" s="118" t="s">
        <v>47</v>
      </c>
      <c r="M19" s="118" t="s">
        <v>382</v>
      </c>
      <c r="N19" s="118" t="s">
        <v>382</v>
      </c>
      <c r="O19" s="118" t="s">
        <v>382</v>
      </c>
      <c r="P19" s="118" t="s">
        <v>382</v>
      </c>
      <c r="Q19" s="118" t="s">
        <v>1224</v>
      </c>
      <c r="R19" s="120" t="s">
        <v>33</v>
      </c>
      <c r="S19" s="126"/>
    </row>
    <row r="20" s="111" customFormat="1" ht="54" hidden="1" spans="1:19">
      <c r="A20" s="121">
        <v>16</v>
      </c>
      <c r="B20" s="121">
        <v>120</v>
      </c>
      <c r="C20" s="122">
        <v>2016</v>
      </c>
      <c r="D20" s="118" t="s">
        <v>300</v>
      </c>
      <c r="E20" s="118" t="s">
        <v>1006</v>
      </c>
      <c r="F20" s="120" t="s">
        <v>394</v>
      </c>
      <c r="G20" s="118" t="s">
        <v>395</v>
      </c>
      <c r="H20" s="118" t="s">
        <v>396</v>
      </c>
      <c r="I20" s="118">
        <v>29.46</v>
      </c>
      <c r="J20" s="124">
        <v>29.46</v>
      </c>
      <c r="K20" s="124">
        <v>0</v>
      </c>
      <c r="L20" s="118" t="s">
        <v>47</v>
      </c>
      <c r="M20" s="118" t="s">
        <v>397</v>
      </c>
      <c r="N20" s="118" t="s">
        <v>397</v>
      </c>
      <c r="O20" s="118" t="s">
        <v>397</v>
      </c>
      <c r="P20" s="118" t="s">
        <v>397</v>
      </c>
      <c r="Q20" s="118" t="s">
        <v>1225</v>
      </c>
      <c r="R20" s="120" t="s">
        <v>33</v>
      </c>
      <c r="S20" s="126"/>
    </row>
    <row r="21" s="111" customFormat="1" ht="40.5" spans="1:19">
      <c r="A21" s="121">
        <v>17</v>
      </c>
      <c r="B21" s="121">
        <v>125</v>
      </c>
      <c r="C21" s="122">
        <v>2016</v>
      </c>
      <c r="D21" s="118" t="s">
        <v>300</v>
      </c>
      <c r="E21" s="118" t="s">
        <v>1006</v>
      </c>
      <c r="F21" s="120" t="s">
        <v>409</v>
      </c>
      <c r="G21" s="118" t="s">
        <v>410</v>
      </c>
      <c r="H21" s="118" t="s">
        <v>411</v>
      </c>
      <c r="I21" s="118">
        <v>117.38</v>
      </c>
      <c r="J21" s="124">
        <v>117.38</v>
      </c>
      <c r="K21" s="124">
        <v>0</v>
      </c>
      <c r="L21" s="118" t="s">
        <v>23</v>
      </c>
      <c r="M21" s="118" t="s">
        <v>412</v>
      </c>
      <c r="N21" s="118" t="s">
        <v>412</v>
      </c>
      <c r="O21" s="118" t="s">
        <v>412</v>
      </c>
      <c r="P21" s="118" t="s">
        <v>412</v>
      </c>
      <c r="Q21" s="118" t="s">
        <v>80</v>
      </c>
      <c r="R21" s="120" t="s">
        <v>38</v>
      </c>
      <c r="S21" s="126"/>
    </row>
    <row r="22" s="111" customFormat="1" ht="40.5" spans="1:19">
      <c r="A22" s="121">
        <v>18</v>
      </c>
      <c r="B22" s="121">
        <v>126</v>
      </c>
      <c r="C22" s="122">
        <v>2016</v>
      </c>
      <c r="D22" s="118" t="s">
        <v>300</v>
      </c>
      <c r="E22" s="118" t="s">
        <v>1006</v>
      </c>
      <c r="F22" s="120" t="s">
        <v>413</v>
      </c>
      <c r="G22" s="118" t="s">
        <v>414</v>
      </c>
      <c r="H22" s="118" t="s">
        <v>415</v>
      </c>
      <c r="I22" s="118">
        <v>189.3</v>
      </c>
      <c r="J22" s="124">
        <v>189.3</v>
      </c>
      <c r="K22" s="124">
        <v>0</v>
      </c>
      <c r="L22" s="118" t="s">
        <v>23</v>
      </c>
      <c r="M22" s="118" t="s">
        <v>416</v>
      </c>
      <c r="N22" s="118" t="s">
        <v>417</v>
      </c>
      <c r="O22" s="118" t="s">
        <v>416</v>
      </c>
      <c r="P22" s="118" t="s">
        <v>416</v>
      </c>
      <c r="Q22" s="118" t="s">
        <v>80</v>
      </c>
      <c r="R22" s="120" t="s">
        <v>38</v>
      </c>
      <c r="S22" s="126"/>
    </row>
    <row r="23" s="111" customFormat="1" ht="40.5" spans="1:19">
      <c r="A23" s="121">
        <v>19</v>
      </c>
      <c r="B23" s="121">
        <v>127</v>
      </c>
      <c r="C23" s="122">
        <v>2016</v>
      </c>
      <c r="D23" s="118" t="s">
        <v>300</v>
      </c>
      <c r="E23" s="118" t="s">
        <v>1006</v>
      </c>
      <c r="F23" s="120" t="s">
        <v>418</v>
      </c>
      <c r="G23" s="118" t="s">
        <v>293</v>
      </c>
      <c r="H23" s="118" t="s">
        <v>419</v>
      </c>
      <c r="I23" s="118">
        <v>14.8</v>
      </c>
      <c r="J23" s="124">
        <v>14.8</v>
      </c>
      <c r="K23" s="124">
        <v>0</v>
      </c>
      <c r="L23" s="118" t="s">
        <v>23</v>
      </c>
      <c r="M23" s="118" t="s">
        <v>420</v>
      </c>
      <c r="N23" s="118" t="s">
        <v>420</v>
      </c>
      <c r="O23" s="118" t="s">
        <v>420</v>
      </c>
      <c r="P23" s="118" t="s">
        <v>420</v>
      </c>
      <c r="Q23" s="118" t="s">
        <v>80</v>
      </c>
      <c r="R23" s="120" t="s">
        <v>127</v>
      </c>
      <c r="S23" s="126"/>
    </row>
    <row r="24" s="111" customFormat="1" ht="67.5" spans="1:19">
      <c r="A24" s="121">
        <v>20</v>
      </c>
      <c r="B24" s="121">
        <v>146</v>
      </c>
      <c r="C24" s="122">
        <v>2017</v>
      </c>
      <c r="D24" s="118" t="s">
        <v>300</v>
      </c>
      <c r="E24" s="118" t="s">
        <v>1006</v>
      </c>
      <c r="F24" s="120" t="s">
        <v>458</v>
      </c>
      <c r="G24" s="118" t="s">
        <v>459</v>
      </c>
      <c r="H24" s="118" t="s">
        <v>460</v>
      </c>
      <c r="I24" s="118">
        <v>400</v>
      </c>
      <c r="J24" s="124">
        <v>400</v>
      </c>
      <c r="K24" s="124">
        <v>0</v>
      </c>
      <c r="L24" s="118" t="s">
        <v>23</v>
      </c>
      <c r="M24" s="118" t="s">
        <v>461</v>
      </c>
      <c r="N24" s="118" t="s">
        <v>462</v>
      </c>
      <c r="O24" s="118" t="s">
        <v>461</v>
      </c>
      <c r="P24" s="118" t="s">
        <v>461</v>
      </c>
      <c r="Q24" s="118" t="s">
        <v>80</v>
      </c>
      <c r="R24" s="120" t="s">
        <v>38</v>
      </c>
      <c r="S24" s="126" t="s">
        <v>463</v>
      </c>
    </row>
    <row r="25" s="111" customFormat="1" ht="189" hidden="1" spans="1:19">
      <c r="A25" s="121">
        <v>21</v>
      </c>
      <c r="B25" s="121">
        <v>148</v>
      </c>
      <c r="C25" s="122">
        <v>2017</v>
      </c>
      <c r="D25" s="118" t="s">
        <v>300</v>
      </c>
      <c r="E25" s="118" t="s">
        <v>1006</v>
      </c>
      <c r="F25" s="120" t="s">
        <v>468</v>
      </c>
      <c r="G25" s="118" t="s">
        <v>99</v>
      </c>
      <c r="H25" s="118" t="s">
        <v>469</v>
      </c>
      <c r="I25" s="118">
        <v>9.6</v>
      </c>
      <c r="J25" s="124">
        <v>9.6</v>
      </c>
      <c r="K25" s="124">
        <v>0</v>
      </c>
      <c r="L25" s="118" t="s">
        <v>47</v>
      </c>
      <c r="M25" s="118" t="s">
        <v>470</v>
      </c>
      <c r="N25" s="118" t="s">
        <v>470</v>
      </c>
      <c r="O25" s="118" t="s">
        <v>470</v>
      </c>
      <c r="P25" s="118" t="s">
        <v>470</v>
      </c>
      <c r="Q25" s="118" t="s">
        <v>1224</v>
      </c>
      <c r="R25" s="120" t="s">
        <v>33</v>
      </c>
      <c r="S25" s="126"/>
    </row>
    <row r="26" s="111" customFormat="1" ht="40.5" spans="1:19">
      <c r="A26" s="121">
        <v>22</v>
      </c>
      <c r="B26" s="121">
        <v>160</v>
      </c>
      <c r="C26" s="122">
        <v>2017</v>
      </c>
      <c r="D26" s="118" t="s">
        <v>300</v>
      </c>
      <c r="E26" s="118" t="s">
        <v>1006</v>
      </c>
      <c r="F26" s="120" t="s">
        <v>505</v>
      </c>
      <c r="G26" s="118" t="s">
        <v>414</v>
      </c>
      <c r="H26" s="118" t="s">
        <v>506</v>
      </c>
      <c r="I26" s="118">
        <v>120</v>
      </c>
      <c r="J26" s="124">
        <v>120</v>
      </c>
      <c r="K26" s="124">
        <v>0</v>
      </c>
      <c r="L26" s="118" t="s">
        <v>23</v>
      </c>
      <c r="M26" s="118" t="s">
        <v>416</v>
      </c>
      <c r="N26" s="118" t="s">
        <v>416</v>
      </c>
      <c r="O26" s="118" t="s">
        <v>416</v>
      </c>
      <c r="P26" s="118" t="s">
        <v>416</v>
      </c>
      <c r="Q26" s="118" t="s">
        <v>80</v>
      </c>
      <c r="R26" s="120" t="s">
        <v>38</v>
      </c>
      <c r="S26" s="126"/>
    </row>
    <row r="27" s="111" customFormat="1" ht="81" spans="1:19">
      <c r="A27" s="121">
        <v>23</v>
      </c>
      <c r="B27" s="121">
        <v>161</v>
      </c>
      <c r="C27" s="122">
        <v>2017</v>
      </c>
      <c r="D27" s="118" t="s">
        <v>300</v>
      </c>
      <c r="E27" s="118" t="s">
        <v>1006</v>
      </c>
      <c r="F27" s="120" t="s">
        <v>508</v>
      </c>
      <c r="G27" s="118" t="s">
        <v>99</v>
      </c>
      <c r="H27" s="118" t="s">
        <v>1226</v>
      </c>
      <c r="I27" s="118">
        <v>35</v>
      </c>
      <c r="J27" s="124">
        <v>35</v>
      </c>
      <c r="K27" s="124">
        <v>0</v>
      </c>
      <c r="L27" s="118" t="s">
        <v>23</v>
      </c>
      <c r="M27" s="118" t="s">
        <v>101</v>
      </c>
      <c r="N27" s="118" t="s">
        <v>510</v>
      </c>
      <c r="O27" s="118" t="s">
        <v>101</v>
      </c>
      <c r="P27" s="118" t="s">
        <v>101</v>
      </c>
      <c r="Q27" s="118" t="s">
        <v>80</v>
      </c>
      <c r="R27" s="120" t="s">
        <v>38</v>
      </c>
      <c r="S27" s="126"/>
    </row>
    <row r="28" s="111" customFormat="1" ht="40.5" spans="1:19">
      <c r="A28" s="121">
        <v>24</v>
      </c>
      <c r="B28" s="121">
        <v>184</v>
      </c>
      <c r="C28" s="122">
        <v>2018</v>
      </c>
      <c r="D28" s="118" t="s">
        <v>300</v>
      </c>
      <c r="E28" s="118" t="s">
        <v>1006</v>
      </c>
      <c r="F28" s="120" t="s">
        <v>558</v>
      </c>
      <c r="G28" s="118" t="s">
        <v>168</v>
      </c>
      <c r="H28" s="118" t="s">
        <v>559</v>
      </c>
      <c r="I28" s="118">
        <v>1760</v>
      </c>
      <c r="J28" s="124">
        <v>1760</v>
      </c>
      <c r="K28" s="124">
        <v>0</v>
      </c>
      <c r="L28" s="118" t="s">
        <v>23</v>
      </c>
      <c r="M28" s="118" t="s">
        <v>500</v>
      </c>
      <c r="N28" s="118" t="s">
        <v>462</v>
      </c>
      <c r="O28" s="118" t="s">
        <v>500</v>
      </c>
      <c r="P28" s="118" t="s">
        <v>500</v>
      </c>
      <c r="Q28" s="118" t="s">
        <v>1227</v>
      </c>
      <c r="R28" s="120" t="s">
        <v>38</v>
      </c>
      <c r="S28" s="126"/>
    </row>
    <row r="29" s="111" customFormat="1" ht="67.5" spans="1:19">
      <c r="A29" s="121">
        <v>25</v>
      </c>
      <c r="B29" s="121">
        <v>187</v>
      </c>
      <c r="C29" s="122">
        <v>2018</v>
      </c>
      <c r="D29" s="118" t="s">
        <v>300</v>
      </c>
      <c r="E29" s="118" t="s">
        <v>1006</v>
      </c>
      <c r="F29" s="120" t="s">
        <v>570</v>
      </c>
      <c r="G29" s="118" t="s">
        <v>571</v>
      </c>
      <c r="H29" s="118" t="s">
        <v>572</v>
      </c>
      <c r="I29" s="118">
        <v>24</v>
      </c>
      <c r="J29" s="124">
        <v>24</v>
      </c>
      <c r="K29" s="124">
        <v>0</v>
      </c>
      <c r="L29" s="118" t="s">
        <v>23</v>
      </c>
      <c r="M29" s="118" t="s">
        <v>573</v>
      </c>
      <c r="N29" s="118" t="s">
        <v>573</v>
      </c>
      <c r="O29" s="118" t="s">
        <v>573</v>
      </c>
      <c r="P29" s="118" t="s">
        <v>573</v>
      </c>
      <c r="Q29" s="118" t="s">
        <v>80</v>
      </c>
      <c r="R29" s="120" t="s">
        <v>127</v>
      </c>
      <c r="S29" s="126"/>
    </row>
    <row r="30" s="111" customFormat="1" ht="40.5" spans="1:19">
      <c r="A30" s="121">
        <v>26</v>
      </c>
      <c r="B30" s="121">
        <v>192</v>
      </c>
      <c r="C30" s="122">
        <v>2018</v>
      </c>
      <c r="D30" s="118" t="s">
        <v>300</v>
      </c>
      <c r="E30" s="118" t="s">
        <v>1006</v>
      </c>
      <c r="F30" s="120" t="s">
        <v>588</v>
      </c>
      <c r="G30" s="118" t="s">
        <v>77</v>
      </c>
      <c r="H30" s="118" t="s">
        <v>589</v>
      </c>
      <c r="I30" s="118">
        <v>599.55</v>
      </c>
      <c r="J30" s="124">
        <v>599.55</v>
      </c>
      <c r="K30" s="124">
        <v>0</v>
      </c>
      <c r="L30" s="118" t="s">
        <v>23</v>
      </c>
      <c r="M30" s="118" t="s">
        <v>165</v>
      </c>
      <c r="N30" s="118" t="s">
        <v>590</v>
      </c>
      <c r="O30" s="118" t="s">
        <v>165</v>
      </c>
      <c r="P30" s="118" t="s">
        <v>165</v>
      </c>
      <c r="Q30" s="118" t="s">
        <v>80</v>
      </c>
      <c r="R30" s="120" t="s">
        <v>26</v>
      </c>
      <c r="S30" s="126"/>
    </row>
    <row r="31" s="111" customFormat="1" ht="40.5" hidden="1" spans="1:19">
      <c r="A31" s="121">
        <v>27</v>
      </c>
      <c r="B31" s="121">
        <v>204</v>
      </c>
      <c r="C31" s="122">
        <v>2018</v>
      </c>
      <c r="D31" s="118" t="s">
        <v>300</v>
      </c>
      <c r="E31" s="118" t="s">
        <v>1006</v>
      </c>
      <c r="F31" s="120" t="s">
        <v>624</v>
      </c>
      <c r="G31" s="118" t="s">
        <v>410</v>
      </c>
      <c r="H31" s="118" t="s">
        <v>625</v>
      </c>
      <c r="I31" s="118">
        <v>5</v>
      </c>
      <c r="J31" s="124">
        <v>5</v>
      </c>
      <c r="K31" s="124">
        <v>0</v>
      </c>
      <c r="L31" s="118" t="s">
        <v>47</v>
      </c>
      <c r="M31" s="118" t="s">
        <v>626</v>
      </c>
      <c r="N31" s="118" t="s">
        <v>626</v>
      </c>
      <c r="O31" s="118" t="s">
        <v>626</v>
      </c>
      <c r="P31" s="118" t="s">
        <v>626</v>
      </c>
      <c r="Q31" s="118" t="s">
        <v>1228</v>
      </c>
      <c r="R31" s="120" t="s">
        <v>33</v>
      </c>
      <c r="S31" s="126"/>
    </row>
    <row r="32" s="111" customFormat="1" ht="67.5" hidden="1" spans="1:19">
      <c r="A32" s="121">
        <v>28</v>
      </c>
      <c r="B32" s="121">
        <v>206</v>
      </c>
      <c r="C32" s="122">
        <v>2018</v>
      </c>
      <c r="D32" s="118" t="s">
        <v>300</v>
      </c>
      <c r="E32" s="118" t="s">
        <v>1006</v>
      </c>
      <c r="F32" s="120" t="s">
        <v>630</v>
      </c>
      <c r="G32" s="118" t="s">
        <v>410</v>
      </c>
      <c r="H32" s="118" t="s">
        <v>631</v>
      </c>
      <c r="I32" s="118">
        <v>15</v>
      </c>
      <c r="J32" s="124">
        <v>15</v>
      </c>
      <c r="K32" s="124">
        <v>0</v>
      </c>
      <c r="L32" s="118" t="s">
        <v>47</v>
      </c>
      <c r="M32" s="118" t="s">
        <v>632</v>
      </c>
      <c r="N32" s="118" t="s">
        <v>632</v>
      </c>
      <c r="O32" s="118" t="s">
        <v>632</v>
      </c>
      <c r="P32" s="118" t="s">
        <v>632</v>
      </c>
      <c r="Q32" s="118" t="s">
        <v>1228</v>
      </c>
      <c r="R32" s="120" t="s">
        <v>33</v>
      </c>
      <c r="S32" s="126"/>
    </row>
    <row r="33" s="111" customFormat="1" ht="54" spans="1:19">
      <c r="A33" s="121">
        <v>29</v>
      </c>
      <c r="B33" s="121">
        <v>211</v>
      </c>
      <c r="C33" s="122">
        <v>2018</v>
      </c>
      <c r="D33" s="118" t="s">
        <v>300</v>
      </c>
      <c r="E33" s="118" t="s">
        <v>1006</v>
      </c>
      <c r="F33" s="120" t="s">
        <v>647</v>
      </c>
      <c r="G33" s="118" t="s">
        <v>648</v>
      </c>
      <c r="H33" s="118" t="s">
        <v>649</v>
      </c>
      <c r="I33" s="118">
        <v>50</v>
      </c>
      <c r="J33" s="124">
        <v>50</v>
      </c>
      <c r="K33" s="124">
        <v>0</v>
      </c>
      <c r="L33" s="118" t="s">
        <v>23</v>
      </c>
      <c r="M33" s="118" t="s">
        <v>94</v>
      </c>
      <c r="N33" s="118" t="s">
        <v>650</v>
      </c>
      <c r="O33" s="118" t="s">
        <v>94</v>
      </c>
      <c r="P33" s="118" t="s">
        <v>94</v>
      </c>
      <c r="Q33" s="118" t="s">
        <v>80</v>
      </c>
      <c r="R33" s="120" t="s">
        <v>38</v>
      </c>
      <c r="S33" s="126"/>
    </row>
    <row r="34" s="111" customFormat="1" ht="54" spans="1:19">
      <c r="A34" s="121">
        <v>30</v>
      </c>
      <c r="B34" s="121" t="s">
        <v>1371</v>
      </c>
      <c r="C34" s="122">
        <v>2018</v>
      </c>
      <c r="D34" s="118" t="s">
        <v>300</v>
      </c>
      <c r="E34" s="118" t="s">
        <v>1006</v>
      </c>
      <c r="F34" s="120" t="s">
        <v>677</v>
      </c>
      <c r="G34" s="118" t="s">
        <v>678</v>
      </c>
      <c r="H34" s="118" t="s">
        <v>679</v>
      </c>
      <c r="I34" s="118">
        <v>299.68</v>
      </c>
      <c r="J34" s="124">
        <v>299.68</v>
      </c>
      <c r="K34" s="124">
        <v>0</v>
      </c>
      <c r="L34" s="118" t="s">
        <v>23</v>
      </c>
      <c r="M34" s="118" t="s">
        <v>101</v>
      </c>
      <c r="N34" s="118" t="s">
        <v>590</v>
      </c>
      <c r="O34" s="118" t="s">
        <v>101</v>
      </c>
      <c r="P34" s="118" t="s">
        <v>101</v>
      </c>
      <c r="Q34" s="118" t="s">
        <v>80</v>
      </c>
      <c r="R34" s="120" t="s">
        <v>102</v>
      </c>
      <c r="S34" s="126"/>
    </row>
    <row r="35" s="111" customFormat="1" ht="67.5" spans="1:19">
      <c r="A35" s="121">
        <v>31</v>
      </c>
      <c r="B35" s="121" t="s">
        <v>1372</v>
      </c>
      <c r="C35" s="122">
        <v>2018</v>
      </c>
      <c r="D35" s="118" t="s">
        <v>300</v>
      </c>
      <c r="E35" s="118" t="s">
        <v>1006</v>
      </c>
      <c r="F35" s="120" t="s">
        <v>680</v>
      </c>
      <c r="G35" s="118" t="s">
        <v>678</v>
      </c>
      <c r="H35" s="118" t="s">
        <v>681</v>
      </c>
      <c r="I35" s="118">
        <v>594.09</v>
      </c>
      <c r="J35" s="124">
        <v>594.09</v>
      </c>
      <c r="K35" s="124">
        <v>0</v>
      </c>
      <c r="L35" s="118" t="s">
        <v>23</v>
      </c>
      <c r="M35" s="118" t="s">
        <v>101</v>
      </c>
      <c r="N35" s="149" t="s">
        <v>682</v>
      </c>
      <c r="O35" s="118" t="s">
        <v>101</v>
      </c>
      <c r="P35" s="118" t="s">
        <v>101</v>
      </c>
      <c r="Q35" s="118" t="s">
        <v>80</v>
      </c>
      <c r="R35" s="120" t="s">
        <v>38</v>
      </c>
      <c r="S35" s="126"/>
    </row>
    <row r="36" s="111" customFormat="1" ht="40.5" hidden="1" spans="1:19">
      <c r="A36" s="121">
        <v>32</v>
      </c>
      <c r="B36" s="121">
        <v>225</v>
      </c>
      <c r="C36" s="122">
        <v>2019</v>
      </c>
      <c r="D36" s="118" t="s">
        <v>300</v>
      </c>
      <c r="E36" s="118" t="s">
        <v>1006</v>
      </c>
      <c r="F36" s="120" t="s">
        <v>694</v>
      </c>
      <c r="G36" s="118" t="s">
        <v>695</v>
      </c>
      <c r="H36" s="118" t="s">
        <v>696</v>
      </c>
      <c r="I36" s="118">
        <v>26.65</v>
      </c>
      <c r="J36" s="124">
        <v>26.65</v>
      </c>
      <c r="K36" s="124">
        <v>0</v>
      </c>
      <c r="L36" s="118" t="s">
        <v>30</v>
      </c>
      <c r="M36" s="118" t="s">
        <v>697</v>
      </c>
      <c r="N36" s="118" t="s">
        <v>697</v>
      </c>
      <c r="O36" s="118" t="s">
        <v>697</v>
      </c>
      <c r="P36" s="118" t="s">
        <v>697</v>
      </c>
      <c r="Q36" s="118" t="s">
        <v>80</v>
      </c>
      <c r="R36" s="120" t="s">
        <v>33</v>
      </c>
      <c r="S36" s="126"/>
    </row>
    <row r="37" s="111" customFormat="1" ht="27" hidden="1" spans="1:19">
      <c r="A37" s="121">
        <v>33</v>
      </c>
      <c r="B37" s="121">
        <v>229</v>
      </c>
      <c r="C37" s="122">
        <v>2019</v>
      </c>
      <c r="D37" s="118" t="s">
        <v>300</v>
      </c>
      <c r="E37" s="118" t="s">
        <v>1006</v>
      </c>
      <c r="F37" s="120" t="s">
        <v>704</v>
      </c>
      <c r="G37" s="118" t="s">
        <v>705</v>
      </c>
      <c r="H37" s="118" t="s">
        <v>706</v>
      </c>
      <c r="I37" s="118">
        <v>41.02</v>
      </c>
      <c r="J37" s="124">
        <v>41.02</v>
      </c>
      <c r="K37" s="124">
        <v>0</v>
      </c>
      <c r="L37" s="118" t="s">
        <v>47</v>
      </c>
      <c r="M37" s="118" t="s">
        <v>707</v>
      </c>
      <c r="N37" s="118" t="s">
        <v>707</v>
      </c>
      <c r="O37" s="118" t="s">
        <v>707</v>
      </c>
      <c r="P37" s="118" t="s">
        <v>707</v>
      </c>
      <c r="Q37" s="118" t="s">
        <v>1229</v>
      </c>
      <c r="R37" s="120" t="s">
        <v>33</v>
      </c>
      <c r="S37" s="126"/>
    </row>
    <row r="38" s="111" customFormat="1" ht="40.5" spans="1:19">
      <c r="A38" s="121">
        <v>34</v>
      </c>
      <c r="B38" s="121">
        <v>237</v>
      </c>
      <c r="C38" s="122">
        <v>2020</v>
      </c>
      <c r="D38" s="118" t="s">
        <v>300</v>
      </c>
      <c r="E38" s="118" t="s">
        <v>1006</v>
      </c>
      <c r="F38" s="120" t="s">
        <v>720</v>
      </c>
      <c r="G38" s="118" t="s">
        <v>229</v>
      </c>
      <c r="H38" s="118" t="s">
        <v>721</v>
      </c>
      <c r="I38" s="118">
        <v>127.07</v>
      </c>
      <c r="J38" s="124">
        <v>127.07</v>
      </c>
      <c r="K38" s="124">
        <v>0</v>
      </c>
      <c r="L38" s="118" t="s">
        <v>23</v>
      </c>
      <c r="M38" s="118" t="s">
        <v>231</v>
      </c>
      <c r="N38" s="118" t="s">
        <v>722</v>
      </c>
      <c r="O38" s="118" t="s">
        <v>231</v>
      </c>
      <c r="P38" s="118" t="s">
        <v>231</v>
      </c>
      <c r="Q38" s="118" t="s">
        <v>80</v>
      </c>
      <c r="R38" s="120" t="s">
        <v>127</v>
      </c>
      <c r="S38" s="126"/>
    </row>
    <row r="39" s="111" customFormat="1" ht="27" hidden="1" spans="1:19">
      <c r="A39" s="121">
        <v>35</v>
      </c>
      <c r="B39" s="121">
        <v>242</v>
      </c>
      <c r="C39" s="122">
        <v>2020</v>
      </c>
      <c r="D39" s="118" t="s">
        <v>300</v>
      </c>
      <c r="E39" s="118" t="s">
        <v>1006</v>
      </c>
      <c r="F39" s="120" t="s">
        <v>735</v>
      </c>
      <c r="G39" s="118" t="s">
        <v>99</v>
      </c>
      <c r="H39" s="118" t="s">
        <v>736</v>
      </c>
      <c r="I39" s="118">
        <v>19.15</v>
      </c>
      <c r="J39" s="124">
        <v>19.15</v>
      </c>
      <c r="K39" s="124">
        <v>0</v>
      </c>
      <c r="L39" s="118" t="s">
        <v>47</v>
      </c>
      <c r="M39" s="118" t="s">
        <v>737</v>
      </c>
      <c r="N39" s="118" t="s">
        <v>737</v>
      </c>
      <c r="O39" s="118" t="s">
        <v>737</v>
      </c>
      <c r="P39" s="118" t="s">
        <v>737</v>
      </c>
      <c r="Q39" s="118" t="s">
        <v>1224</v>
      </c>
      <c r="R39" s="120" t="s">
        <v>33</v>
      </c>
      <c r="S39" s="126"/>
    </row>
    <row r="40" s="111" customFormat="1" ht="243" hidden="1" spans="1:19">
      <c r="A40" s="121">
        <v>36</v>
      </c>
      <c r="B40" s="121">
        <v>244</v>
      </c>
      <c r="C40" s="122">
        <v>2020</v>
      </c>
      <c r="D40" s="118" t="s">
        <v>300</v>
      </c>
      <c r="E40" s="118" t="s">
        <v>1006</v>
      </c>
      <c r="F40" s="120" t="s">
        <v>742</v>
      </c>
      <c r="G40" s="118" t="s">
        <v>743</v>
      </c>
      <c r="H40" s="118" t="s">
        <v>744</v>
      </c>
      <c r="I40" s="118">
        <v>899.85</v>
      </c>
      <c r="J40" s="124">
        <v>899.85</v>
      </c>
      <c r="K40" s="124">
        <v>0</v>
      </c>
      <c r="L40" s="118" t="s">
        <v>30</v>
      </c>
      <c r="M40" s="118" t="s">
        <v>745</v>
      </c>
      <c r="N40" s="118" t="s">
        <v>746</v>
      </c>
      <c r="O40" s="118" t="s">
        <v>745</v>
      </c>
      <c r="P40" s="118" t="s">
        <v>745</v>
      </c>
      <c r="Q40" s="118" t="s">
        <v>747</v>
      </c>
      <c r="R40" s="120"/>
      <c r="S40" s="126"/>
    </row>
    <row r="41" s="111" customFormat="1" ht="283.5" hidden="1" spans="1:19">
      <c r="A41" s="121">
        <v>37</v>
      </c>
      <c r="B41" s="121">
        <v>247</v>
      </c>
      <c r="C41" s="122">
        <v>2020</v>
      </c>
      <c r="D41" s="118" t="s">
        <v>300</v>
      </c>
      <c r="E41" s="118" t="s">
        <v>1006</v>
      </c>
      <c r="F41" s="120" t="s">
        <v>756</v>
      </c>
      <c r="G41" s="118" t="s">
        <v>1230</v>
      </c>
      <c r="H41" s="118" t="s">
        <v>758</v>
      </c>
      <c r="I41" s="118">
        <v>1099.36</v>
      </c>
      <c r="J41" s="124">
        <v>1099.36</v>
      </c>
      <c r="K41" s="124">
        <v>0</v>
      </c>
      <c r="L41" s="118" t="s">
        <v>30</v>
      </c>
      <c r="M41" s="118" t="s">
        <v>759</v>
      </c>
      <c r="N41" s="118" t="s">
        <v>760</v>
      </c>
      <c r="O41" s="118" t="s">
        <v>759</v>
      </c>
      <c r="P41" s="118" t="s">
        <v>759</v>
      </c>
      <c r="Q41" s="118" t="s">
        <v>761</v>
      </c>
      <c r="R41" s="120"/>
      <c r="S41" s="126"/>
    </row>
    <row r="42" s="111" customFormat="1" ht="27" hidden="1" spans="1:19">
      <c r="A42" s="121">
        <v>38</v>
      </c>
      <c r="B42" s="121">
        <v>251</v>
      </c>
      <c r="C42" s="122">
        <v>2020</v>
      </c>
      <c r="D42" s="118" t="s">
        <v>300</v>
      </c>
      <c r="E42" s="118" t="s">
        <v>1006</v>
      </c>
      <c r="F42" s="120" t="s">
        <v>770</v>
      </c>
      <c r="G42" s="118" t="s">
        <v>771</v>
      </c>
      <c r="H42" s="118" t="s">
        <v>772</v>
      </c>
      <c r="I42" s="118">
        <v>307.12</v>
      </c>
      <c r="J42" s="124">
        <v>307.12</v>
      </c>
      <c r="K42" s="124">
        <v>0</v>
      </c>
      <c r="L42" s="118" t="s">
        <v>47</v>
      </c>
      <c r="M42" s="118" t="s">
        <v>773</v>
      </c>
      <c r="N42" s="118" t="s">
        <v>773</v>
      </c>
      <c r="O42" s="118" t="s">
        <v>773</v>
      </c>
      <c r="P42" s="118" t="s">
        <v>773</v>
      </c>
      <c r="Q42" s="118" t="s">
        <v>1231</v>
      </c>
      <c r="R42" s="120" t="s">
        <v>33</v>
      </c>
      <c r="S42" s="126"/>
    </row>
    <row r="43" s="111" customFormat="1" ht="27" hidden="1" spans="1:19">
      <c r="A43" s="121">
        <v>39</v>
      </c>
      <c r="B43" s="121">
        <v>258</v>
      </c>
      <c r="C43" s="122">
        <v>2020</v>
      </c>
      <c r="D43" s="118" t="s">
        <v>300</v>
      </c>
      <c r="E43" s="118" t="s">
        <v>1006</v>
      </c>
      <c r="F43" s="120" t="s">
        <v>795</v>
      </c>
      <c r="G43" s="118" t="s">
        <v>771</v>
      </c>
      <c r="H43" s="118" t="s">
        <v>797</v>
      </c>
      <c r="I43" s="118">
        <v>130.16</v>
      </c>
      <c r="J43" s="124">
        <v>130.16</v>
      </c>
      <c r="K43" s="124">
        <v>0</v>
      </c>
      <c r="L43" s="118" t="s">
        <v>47</v>
      </c>
      <c r="M43" s="118" t="s">
        <v>773</v>
      </c>
      <c r="N43" s="118" t="s">
        <v>773</v>
      </c>
      <c r="O43" s="118" t="s">
        <v>773</v>
      </c>
      <c r="P43" s="118" t="s">
        <v>773</v>
      </c>
      <c r="Q43" s="118" t="s">
        <v>1231</v>
      </c>
      <c r="R43" s="120" t="s">
        <v>33</v>
      </c>
      <c r="S43" s="126"/>
    </row>
    <row r="44" s="111" customFormat="1" ht="135" hidden="1" spans="1:19">
      <c r="A44" s="121">
        <v>40</v>
      </c>
      <c r="B44" s="121">
        <v>259</v>
      </c>
      <c r="C44" s="122">
        <v>2020</v>
      </c>
      <c r="D44" s="118" t="s">
        <v>300</v>
      </c>
      <c r="E44" s="118" t="s">
        <v>1006</v>
      </c>
      <c r="F44" s="120" t="s">
        <v>798</v>
      </c>
      <c r="G44" s="118" t="s">
        <v>799</v>
      </c>
      <c r="H44" s="118" t="s">
        <v>800</v>
      </c>
      <c r="I44" s="118">
        <v>249.68</v>
      </c>
      <c r="J44" s="124">
        <v>249.68</v>
      </c>
      <c r="K44" s="124">
        <v>0</v>
      </c>
      <c r="L44" s="118" t="s">
        <v>47</v>
      </c>
      <c r="M44" s="118" t="s">
        <v>801</v>
      </c>
      <c r="N44" s="118" t="s">
        <v>802</v>
      </c>
      <c r="O44" s="118" t="s">
        <v>801</v>
      </c>
      <c r="P44" s="118" t="s">
        <v>801</v>
      </c>
      <c r="Q44" s="118" t="s">
        <v>1232</v>
      </c>
      <c r="R44" s="120" t="s">
        <v>33</v>
      </c>
      <c r="S44" s="126"/>
    </row>
    <row r="45" s="111" customFormat="1" ht="67.5" spans="1:19">
      <c r="A45" s="121">
        <v>41</v>
      </c>
      <c r="B45" s="121">
        <v>260</v>
      </c>
      <c r="C45" s="122">
        <v>2020</v>
      </c>
      <c r="D45" s="118" t="s">
        <v>300</v>
      </c>
      <c r="E45" s="118" t="s">
        <v>1006</v>
      </c>
      <c r="F45" s="120" t="s">
        <v>803</v>
      </c>
      <c r="G45" s="118" t="s">
        <v>804</v>
      </c>
      <c r="H45" s="118" t="s">
        <v>805</v>
      </c>
      <c r="I45" s="118">
        <v>453.06</v>
      </c>
      <c r="J45" s="124">
        <v>453.06</v>
      </c>
      <c r="K45" s="124">
        <v>0</v>
      </c>
      <c r="L45" s="118" t="s">
        <v>23</v>
      </c>
      <c r="M45" s="118" t="s">
        <v>806</v>
      </c>
      <c r="N45" s="118" t="s">
        <v>806</v>
      </c>
      <c r="O45" s="118" t="s">
        <v>806</v>
      </c>
      <c r="P45" s="118" t="s">
        <v>806</v>
      </c>
      <c r="Q45" s="118" t="s">
        <v>807</v>
      </c>
      <c r="R45" s="120" t="s">
        <v>38</v>
      </c>
      <c r="S45" s="126"/>
    </row>
    <row r="46" s="111" customFormat="1" ht="67.5" spans="1:19">
      <c r="A46" s="121">
        <v>42</v>
      </c>
      <c r="B46" s="121">
        <v>294</v>
      </c>
      <c r="C46" s="122">
        <v>2021</v>
      </c>
      <c r="D46" s="118" t="s">
        <v>823</v>
      </c>
      <c r="E46" s="118" t="s">
        <v>1006</v>
      </c>
      <c r="F46" s="120" t="s">
        <v>831</v>
      </c>
      <c r="G46" s="118" t="s">
        <v>414</v>
      </c>
      <c r="H46" s="118" t="s">
        <v>832</v>
      </c>
      <c r="I46" s="118">
        <v>2999.98</v>
      </c>
      <c r="J46" s="124">
        <v>2999.98</v>
      </c>
      <c r="K46" s="124">
        <v>0</v>
      </c>
      <c r="L46" s="118" t="s">
        <v>23</v>
      </c>
      <c r="M46" s="118" t="s">
        <v>416</v>
      </c>
      <c r="N46" s="118" t="s">
        <v>416</v>
      </c>
      <c r="O46" s="118" t="s">
        <v>416</v>
      </c>
      <c r="P46" s="118" t="s">
        <v>416</v>
      </c>
      <c r="Q46" s="118" t="s">
        <v>80</v>
      </c>
      <c r="R46" s="120" t="s">
        <v>26</v>
      </c>
      <c r="S46" s="126"/>
    </row>
    <row r="47" s="111" customFormat="1" ht="67.5" spans="1:19">
      <c r="A47" s="121">
        <v>43</v>
      </c>
      <c r="B47" s="121">
        <v>296</v>
      </c>
      <c r="C47" s="122">
        <v>2021</v>
      </c>
      <c r="D47" s="118" t="s">
        <v>823</v>
      </c>
      <c r="E47" s="118" t="s">
        <v>1006</v>
      </c>
      <c r="F47" s="120" t="s">
        <v>836</v>
      </c>
      <c r="G47" s="118" t="s">
        <v>99</v>
      </c>
      <c r="H47" s="118" t="s">
        <v>837</v>
      </c>
      <c r="I47" s="118">
        <v>299.64</v>
      </c>
      <c r="J47" s="124">
        <v>299.64</v>
      </c>
      <c r="K47" s="124">
        <v>0</v>
      </c>
      <c r="L47" s="118" t="s">
        <v>23</v>
      </c>
      <c r="M47" s="118" t="s">
        <v>101</v>
      </c>
      <c r="N47" s="118" t="s">
        <v>838</v>
      </c>
      <c r="O47" s="118" t="s">
        <v>101</v>
      </c>
      <c r="P47" s="118" t="s">
        <v>101</v>
      </c>
      <c r="Q47" s="118" t="s">
        <v>80</v>
      </c>
      <c r="R47" s="120" t="s">
        <v>38</v>
      </c>
      <c r="S47" s="126"/>
    </row>
    <row r="48" s="111" customFormat="1" ht="54" hidden="1" spans="1:19">
      <c r="A48" s="121">
        <v>44</v>
      </c>
      <c r="B48" s="121">
        <v>297</v>
      </c>
      <c r="C48" s="122">
        <v>2021</v>
      </c>
      <c r="D48" s="118" t="s">
        <v>823</v>
      </c>
      <c r="E48" s="118" t="s">
        <v>1006</v>
      </c>
      <c r="F48" s="120" t="s">
        <v>839</v>
      </c>
      <c r="G48" s="118" t="s">
        <v>771</v>
      </c>
      <c r="H48" s="118" t="s">
        <v>840</v>
      </c>
      <c r="I48" s="118">
        <v>233.96</v>
      </c>
      <c r="J48" s="124">
        <v>233.96</v>
      </c>
      <c r="K48" s="124">
        <v>0</v>
      </c>
      <c r="L48" s="118" t="s">
        <v>47</v>
      </c>
      <c r="M48" s="118" t="s">
        <v>773</v>
      </c>
      <c r="N48" s="118" t="s">
        <v>773</v>
      </c>
      <c r="O48" s="118" t="s">
        <v>773</v>
      </c>
      <c r="P48" s="118" t="s">
        <v>773</v>
      </c>
      <c r="Q48" s="118" t="s">
        <v>1231</v>
      </c>
      <c r="R48" s="120" t="s">
        <v>33</v>
      </c>
      <c r="S48" s="126"/>
    </row>
    <row r="49" s="111" customFormat="1" ht="67.5" spans="1:19">
      <c r="A49" s="121">
        <v>45</v>
      </c>
      <c r="B49" s="121">
        <v>311</v>
      </c>
      <c r="C49" s="122">
        <v>2021</v>
      </c>
      <c r="D49" s="118" t="s">
        <v>823</v>
      </c>
      <c r="E49" s="118" t="s">
        <v>1006</v>
      </c>
      <c r="F49" s="120" t="s">
        <v>880</v>
      </c>
      <c r="G49" s="118" t="s">
        <v>229</v>
      </c>
      <c r="H49" s="118" t="s">
        <v>881</v>
      </c>
      <c r="I49" s="118">
        <v>1999.82</v>
      </c>
      <c r="J49" s="124">
        <v>1999.82</v>
      </c>
      <c r="K49" s="124">
        <v>0</v>
      </c>
      <c r="L49" s="118" t="s">
        <v>23</v>
      </c>
      <c r="M49" s="118" t="s">
        <v>231</v>
      </c>
      <c r="N49" s="118" t="s">
        <v>882</v>
      </c>
      <c r="O49" s="118" t="s">
        <v>231</v>
      </c>
      <c r="P49" s="118" t="s">
        <v>231</v>
      </c>
      <c r="Q49" s="118" t="s">
        <v>80</v>
      </c>
      <c r="R49" s="120" t="s">
        <v>38</v>
      </c>
      <c r="S49" s="126" t="s">
        <v>860</v>
      </c>
    </row>
    <row r="50" s="111" customFormat="1" ht="40.5" hidden="1" spans="1:19">
      <c r="A50" s="121">
        <v>46</v>
      </c>
      <c r="B50" s="121">
        <v>315</v>
      </c>
      <c r="C50" s="122">
        <v>2021</v>
      </c>
      <c r="D50" s="118" t="s">
        <v>823</v>
      </c>
      <c r="E50" s="118" t="s">
        <v>1006</v>
      </c>
      <c r="F50" s="120" t="s">
        <v>890</v>
      </c>
      <c r="G50" s="118" t="s">
        <v>771</v>
      </c>
      <c r="H50" s="118" t="s">
        <v>891</v>
      </c>
      <c r="I50" s="118">
        <v>244.18</v>
      </c>
      <c r="J50" s="124">
        <v>244.18</v>
      </c>
      <c r="K50" s="124">
        <v>0</v>
      </c>
      <c r="L50" s="118" t="s">
        <v>30</v>
      </c>
      <c r="M50" s="118" t="s">
        <v>892</v>
      </c>
      <c r="N50" s="118" t="s">
        <v>892</v>
      </c>
      <c r="O50" s="118" t="s">
        <v>892</v>
      </c>
      <c r="P50" s="118" t="s">
        <v>892</v>
      </c>
      <c r="Q50" s="118" t="s">
        <v>80</v>
      </c>
      <c r="R50" s="120" t="s">
        <v>33</v>
      </c>
      <c r="S50" s="126"/>
    </row>
    <row r="51" s="111" customFormat="1" ht="54" spans="1:19">
      <c r="A51" s="121">
        <v>47</v>
      </c>
      <c r="B51" s="121">
        <v>324</v>
      </c>
      <c r="C51" s="122">
        <v>2022</v>
      </c>
      <c r="D51" s="118" t="s">
        <v>823</v>
      </c>
      <c r="E51" s="118" t="s">
        <v>1006</v>
      </c>
      <c r="F51" s="120" t="s">
        <v>893</v>
      </c>
      <c r="G51" s="118" t="s">
        <v>894</v>
      </c>
      <c r="H51" s="118" t="s">
        <v>895</v>
      </c>
      <c r="I51" s="118">
        <v>1799.997</v>
      </c>
      <c r="J51" s="124">
        <v>1799.997</v>
      </c>
      <c r="K51" s="124">
        <v>0</v>
      </c>
      <c r="L51" s="118" t="s">
        <v>23</v>
      </c>
      <c r="M51" s="118" t="s">
        <v>896</v>
      </c>
      <c r="N51" s="118" t="s">
        <v>896</v>
      </c>
      <c r="O51" s="118" t="s">
        <v>896</v>
      </c>
      <c r="P51" s="118" t="s">
        <v>896</v>
      </c>
      <c r="Q51" s="118" t="s">
        <v>80</v>
      </c>
      <c r="R51" s="120" t="s">
        <v>38</v>
      </c>
      <c r="S51" s="126"/>
    </row>
    <row r="52" s="111" customFormat="1" ht="256.5" hidden="1" spans="1:19">
      <c r="A52" s="121">
        <v>48</v>
      </c>
      <c r="B52" s="121">
        <v>325</v>
      </c>
      <c r="C52" s="122">
        <v>2022</v>
      </c>
      <c r="D52" s="118" t="s">
        <v>823</v>
      </c>
      <c r="E52" s="118" t="s">
        <v>1006</v>
      </c>
      <c r="F52" s="120" t="s">
        <v>897</v>
      </c>
      <c r="G52" s="118" t="s">
        <v>898</v>
      </c>
      <c r="H52" s="118" t="s">
        <v>899</v>
      </c>
      <c r="I52" s="118">
        <v>1534.9</v>
      </c>
      <c r="J52" s="124">
        <v>1534.9</v>
      </c>
      <c r="K52" s="124">
        <v>0</v>
      </c>
      <c r="L52" s="118" t="s">
        <v>30</v>
      </c>
      <c r="M52" s="118" t="s">
        <v>900</v>
      </c>
      <c r="N52" s="118" t="s">
        <v>901</v>
      </c>
      <c r="O52" s="118" t="s">
        <v>900</v>
      </c>
      <c r="P52" s="118" t="s">
        <v>900</v>
      </c>
      <c r="Q52" s="118" t="s">
        <v>747</v>
      </c>
      <c r="R52" s="120" t="s">
        <v>33</v>
      </c>
      <c r="S52" s="126"/>
    </row>
    <row r="53" s="111" customFormat="1" ht="54" spans="1:19">
      <c r="A53" s="121">
        <v>49</v>
      </c>
      <c r="B53" s="121">
        <v>350</v>
      </c>
      <c r="C53" s="122">
        <v>2023</v>
      </c>
      <c r="D53" s="118" t="s">
        <v>823</v>
      </c>
      <c r="E53" s="118" t="s">
        <v>1006</v>
      </c>
      <c r="F53" s="120" t="s">
        <v>948</v>
      </c>
      <c r="G53" s="118" t="s">
        <v>92</v>
      </c>
      <c r="H53" s="118" t="s">
        <v>949</v>
      </c>
      <c r="I53" s="118">
        <v>371.94679</v>
      </c>
      <c r="J53" s="124">
        <v>371.94679</v>
      </c>
      <c r="K53" s="124">
        <v>0</v>
      </c>
      <c r="L53" s="118" t="s">
        <v>23</v>
      </c>
      <c r="M53" s="118" t="s">
        <v>94</v>
      </c>
      <c r="N53" s="118" t="s">
        <v>650</v>
      </c>
      <c r="O53" s="118" t="s">
        <v>94</v>
      </c>
      <c r="P53" s="118" t="s">
        <v>94</v>
      </c>
      <c r="Q53" s="118" t="s">
        <v>80</v>
      </c>
      <c r="R53" s="120" t="s">
        <v>38</v>
      </c>
      <c r="S53" s="126"/>
    </row>
    <row r="54" s="111" customFormat="1" ht="40.5" hidden="1" spans="1:19">
      <c r="A54" s="121">
        <v>50</v>
      </c>
      <c r="B54" s="121">
        <v>354</v>
      </c>
      <c r="C54" s="122">
        <v>2023</v>
      </c>
      <c r="D54" s="118" t="s">
        <v>823</v>
      </c>
      <c r="E54" s="118" t="s">
        <v>1006</v>
      </c>
      <c r="F54" s="120" t="s">
        <v>959</v>
      </c>
      <c r="G54" s="118" t="s">
        <v>705</v>
      </c>
      <c r="H54" s="118" t="s">
        <v>960</v>
      </c>
      <c r="I54" s="118">
        <v>199</v>
      </c>
      <c r="J54" s="124">
        <v>199</v>
      </c>
      <c r="K54" s="124">
        <v>0</v>
      </c>
      <c r="L54" s="118" t="s">
        <v>47</v>
      </c>
      <c r="M54" s="118" t="s">
        <v>961</v>
      </c>
      <c r="N54" s="118" t="s">
        <v>961</v>
      </c>
      <c r="O54" s="118" t="s">
        <v>961</v>
      </c>
      <c r="P54" s="118" t="s">
        <v>961</v>
      </c>
      <c r="Q54" s="118" t="s">
        <v>1229</v>
      </c>
      <c r="R54" s="120" t="s">
        <v>33</v>
      </c>
      <c r="S54" s="126"/>
    </row>
    <row r="55" s="111" customFormat="1" ht="108" spans="1:19">
      <c r="A55" s="121">
        <v>51</v>
      </c>
      <c r="B55" s="121">
        <v>357</v>
      </c>
      <c r="C55" s="122">
        <v>2023</v>
      </c>
      <c r="D55" s="118" t="s">
        <v>823</v>
      </c>
      <c r="E55" s="118" t="s">
        <v>1006</v>
      </c>
      <c r="F55" s="120" t="s">
        <v>967</v>
      </c>
      <c r="G55" s="118" t="s">
        <v>147</v>
      </c>
      <c r="H55" s="118" t="s">
        <v>968</v>
      </c>
      <c r="I55" s="118">
        <v>1799.53</v>
      </c>
      <c r="J55" s="124">
        <v>1799.53</v>
      </c>
      <c r="K55" s="124">
        <v>0</v>
      </c>
      <c r="L55" s="118" t="s">
        <v>23</v>
      </c>
      <c r="M55" s="118" t="s">
        <v>149</v>
      </c>
      <c r="N55" s="118" t="s">
        <v>568</v>
      </c>
      <c r="O55" s="118" t="s">
        <v>149</v>
      </c>
      <c r="P55" s="118" t="s">
        <v>149</v>
      </c>
      <c r="Q55" s="118" t="s">
        <v>80</v>
      </c>
      <c r="R55" s="120" t="s">
        <v>102</v>
      </c>
      <c r="S55" s="126"/>
    </row>
    <row r="56" s="111" customFormat="1" ht="108" spans="1:19">
      <c r="A56" s="121">
        <v>52</v>
      </c>
      <c r="B56" s="121">
        <v>358</v>
      </c>
      <c r="C56" s="122">
        <v>2023</v>
      </c>
      <c r="D56" s="118" t="s">
        <v>823</v>
      </c>
      <c r="E56" s="118" t="s">
        <v>1006</v>
      </c>
      <c r="F56" s="120" t="s">
        <v>969</v>
      </c>
      <c r="G56" s="118" t="s">
        <v>970</v>
      </c>
      <c r="H56" s="118" t="s">
        <v>971</v>
      </c>
      <c r="I56" s="118">
        <v>1784.57096</v>
      </c>
      <c r="J56" s="124">
        <v>1784.57096</v>
      </c>
      <c r="K56" s="124">
        <v>0</v>
      </c>
      <c r="L56" s="118" t="s">
        <v>23</v>
      </c>
      <c r="M56" s="118" t="s">
        <v>896</v>
      </c>
      <c r="N56" s="118" t="s">
        <v>972</v>
      </c>
      <c r="O56" s="118" t="s">
        <v>896</v>
      </c>
      <c r="P56" s="118" t="s">
        <v>896</v>
      </c>
      <c r="Q56" s="118" t="s">
        <v>80</v>
      </c>
      <c r="R56" s="120" t="s">
        <v>38</v>
      </c>
      <c r="S56" s="126"/>
    </row>
    <row r="57" s="111" customFormat="1" ht="94.5" spans="1:19">
      <c r="A57" s="121">
        <v>53</v>
      </c>
      <c r="B57" s="121">
        <v>360</v>
      </c>
      <c r="C57" s="122">
        <v>2023</v>
      </c>
      <c r="D57" s="118" t="s">
        <v>823</v>
      </c>
      <c r="E57" s="118" t="s">
        <v>1006</v>
      </c>
      <c r="F57" s="120" t="s">
        <v>979</v>
      </c>
      <c r="G57" s="118" t="s">
        <v>771</v>
      </c>
      <c r="H57" s="118" t="s">
        <v>980</v>
      </c>
      <c r="I57" s="118">
        <v>299.57</v>
      </c>
      <c r="J57" s="124">
        <v>299.57</v>
      </c>
      <c r="K57" s="124">
        <v>0</v>
      </c>
      <c r="L57" s="118" t="s">
        <v>23</v>
      </c>
      <c r="M57" s="118" t="s">
        <v>892</v>
      </c>
      <c r="N57" s="118" t="s">
        <v>682</v>
      </c>
      <c r="O57" s="118" t="s">
        <v>892</v>
      </c>
      <c r="P57" s="118" t="s">
        <v>892</v>
      </c>
      <c r="Q57" s="118" t="s">
        <v>80</v>
      </c>
      <c r="R57" s="120" t="s">
        <v>38</v>
      </c>
      <c r="S57" s="126"/>
    </row>
    <row r="58" s="111" customFormat="1" ht="67.5" spans="1:19">
      <c r="A58" s="121">
        <v>54</v>
      </c>
      <c r="B58" s="121">
        <v>398</v>
      </c>
      <c r="C58" s="122">
        <v>2016</v>
      </c>
      <c r="D58" s="118" t="s">
        <v>993</v>
      </c>
      <c r="E58" s="118" t="s">
        <v>1006</v>
      </c>
      <c r="F58" s="120" t="s">
        <v>1005</v>
      </c>
      <c r="G58" s="118" t="s">
        <v>1006</v>
      </c>
      <c r="H58" s="118" t="s">
        <v>1007</v>
      </c>
      <c r="I58" s="118">
        <v>342.69</v>
      </c>
      <c r="J58" s="124">
        <v>342.69</v>
      </c>
      <c r="K58" s="124">
        <v>0</v>
      </c>
      <c r="L58" s="118" t="s">
        <v>23</v>
      </c>
      <c r="M58" s="118" t="s">
        <v>896</v>
      </c>
      <c r="N58" s="118" t="s">
        <v>37</v>
      </c>
      <c r="O58" s="118" t="s">
        <v>896</v>
      </c>
      <c r="P58" s="118" t="s">
        <v>896</v>
      </c>
      <c r="Q58" s="118" t="s">
        <v>80</v>
      </c>
      <c r="R58" s="120" t="s">
        <v>38</v>
      </c>
      <c r="S58" s="126"/>
    </row>
    <row r="59" s="111" customFormat="1" ht="40.5" hidden="1" spans="1:19">
      <c r="A59" s="121">
        <v>55</v>
      </c>
      <c r="B59" s="121">
        <v>406</v>
      </c>
      <c r="C59" s="122">
        <v>2014</v>
      </c>
      <c r="D59" s="118" t="s">
        <v>19</v>
      </c>
      <c r="E59" s="118" t="s">
        <v>1006</v>
      </c>
      <c r="F59" s="120" t="s">
        <v>1030</v>
      </c>
      <c r="G59" s="118" t="s">
        <v>229</v>
      </c>
      <c r="H59" s="118" t="s">
        <v>1031</v>
      </c>
      <c r="I59" s="118">
        <v>183</v>
      </c>
      <c r="J59" s="124">
        <v>183</v>
      </c>
      <c r="K59" s="124">
        <v>0</v>
      </c>
      <c r="L59" s="118" t="s">
        <v>30</v>
      </c>
      <c r="M59" s="118" t="s">
        <v>231</v>
      </c>
      <c r="N59" s="118" t="s">
        <v>231</v>
      </c>
      <c r="O59" s="118" t="s">
        <v>231</v>
      </c>
      <c r="P59" s="118" t="s">
        <v>231</v>
      </c>
      <c r="Q59" s="118" t="s">
        <v>80</v>
      </c>
      <c r="R59" s="120" t="s">
        <v>33</v>
      </c>
      <c r="S59" s="126"/>
    </row>
    <row r="60" s="167" customFormat="1" ht="54" hidden="1" spans="1:19">
      <c r="A60" s="121">
        <v>56</v>
      </c>
      <c r="B60" s="168">
        <v>424</v>
      </c>
      <c r="C60" s="169">
        <v>2017</v>
      </c>
      <c r="D60" s="170" t="s">
        <v>300</v>
      </c>
      <c r="E60" s="170" t="s">
        <v>1006</v>
      </c>
      <c r="F60" s="171" t="s">
        <v>1040</v>
      </c>
      <c r="G60" s="170" t="s">
        <v>771</v>
      </c>
      <c r="H60" s="172" t="s">
        <v>1233</v>
      </c>
      <c r="I60" s="170">
        <v>500</v>
      </c>
      <c r="J60" s="172">
        <v>500</v>
      </c>
      <c r="K60" s="172">
        <v>0</v>
      </c>
      <c r="L60" s="170" t="s">
        <v>30</v>
      </c>
      <c r="M60" s="170" t="s">
        <v>892</v>
      </c>
      <c r="N60" s="170" t="s">
        <v>892</v>
      </c>
      <c r="O60" s="170" t="s">
        <v>892</v>
      </c>
      <c r="P60" s="170" t="s">
        <v>892</v>
      </c>
      <c r="Q60" s="170" t="s">
        <v>80</v>
      </c>
      <c r="R60" s="171" t="s">
        <v>33</v>
      </c>
      <c r="S60" s="173"/>
    </row>
    <row r="61" s="111" customFormat="1" ht="40.5" hidden="1" spans="1:19">
      <c r="A61" s="121">
        <v>57</v>
      </c>
      <c r="B61" s="164">
        <v>452</v>
      </c>
      <c r="C61" s="174">
        <v>2023</v>
      </c>
      <c r="D61" s="127" t="s">
        <v>823</v>
      </c>
      <c r="E61" s="127" t="s">
        <v>1006</v>
      </c>
      <c r="F61" s="165" t="s">
        <v>1052</v>
      </c>
      <c r="G61" s="127" t="s">
        <v>1053</v>
      </c>
      <c r="H61" s="127" t="s">
        <v>1054</v>
      </c>
      <c r="I61" s="127">
        <v>429.52</v>
      </c>
      <c r="J61" s="127">
        <v>429.52</v>
      </c>
      <c r="K61" s="127">
        <v>0</v>
      </c>
      <c r="L61" s="127" t="s">
        <v>30</v>
      </c>
      <c r="M61" s="127" t="s">
        <v>896</v>
      </c>
      <c r="N61" s="127" t="s">
        <v>896</v>
      </c>
      <c r="O61" s="127" t="s">
        <v>896</v>
      </c>
      <c r="P61" s="127" t="s">
        <v>896</v>
      </c>
      <c r="Q61" s="127" t="s">
        <v>80</v>
      </c>
      <c r="R61" s="120"/>
      <c r="S61" s="126"/>
    </row>
    <row r="62" s="111" customFormat="1" ht="40.5" hidden="1" spans="1:19">
      <c r="A62" s="121">
        <v>58</v>
      </c>
      <c r="B62" s="147">
        <v>469</v>
      </c>
      <c r="C62" s="160">
        <v>2022</v>
      </c>
      <c r="D62" s="118" t="s">
        <v>823</v>
      </c>
      <c r="E62" s="118" t="s">
        <v>1006</v>
      </c>
      <c r="F62" s="150" t="s">
        <v>1069</v>
      </c>
      <c r="G62" s="120" t="s">
        <v>705</v>
      </c>
      <c r="H62" s="120" t="s">
        <v>1070</v>
      </c>
      <c r="I62" s="118">
        <v>31.36</v>
      </c>
      <c r="J62" s="175">
        <v>31.36</v>
      </c>
      <c r="K62" s="175">
        <v>0</v>
      </c>
      <c r="L62" s="121" t="s">
        <v>30</v>
      </c>
      <c r="M62" s="118" t="s">
        <v>1071</v>
      </c>
      <c r="N62" s="120" t="s">
        <v>37</v>
      </c>
      <c r="O62" s="118" t="s">
        <v>1071</v>
      </c>
      <c r="P62" s="118" t="s">
        <v>1071</v>
      </c>
      <c r="Q62" s="118" t="s">
        <v>80</v>
      </c>
      <c r="R62" s="120" t="s">
        <v>33</v>
      </c>
      <c r="S62" s="126"/>
    </row>
    <row r="63" s="131" customFormat="1" ht="35" hidden="1" customHeight="1" spans="1:19">
      <c r="A63" s="138"/>
      <c r="B63" s="145" t="s">
        <v>1373</v>
      </c>
      <c r="C63" s="142"/>
      <c r="D63" s="142"/>
      <c r="E63" s="142"/>
      <c r="F63" s="142"/>
      <c r="G63" s="142"/>
      <c r="H63" s="142"/>
      <c r="I63" s="142"/>
      <c r="J63" s="142"/>
      <c r="K63" s="142"/>
      <c r="L63" s="142"/>
      <c r="M63" s="142"/>
      <c r="N63" s="142"/>
      <c r="O63" s="142"/>
      <c r="P63" s="142"/>
      <c r="Q63" s="142"/>
      <c r="R63" s="142"/>
      <c r="S63" s="143"/>
    </row>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4:S63" etc:filterBottomFollowUsedRange="0">
    <filterColumn colId="11">
      <customFilters>
        <customFilter operator="equal" val="经营类"/>
      </customFilters>
    </filterColumn>
    <extLst/>
  </autoFilter>
  <mergeCells count="19">
    <mergeCell ref="A1:S1"/>
    <mergeCell ref="I3:K3"/>
    <mergeCell ref="B63:S63"/>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63 R9:R13 R15:R61">
      <formula1>"巩固,升级,盘活,调整"</formula1>
    </dataValidation>
  </dataValidation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S1048576"/>
  <sheetViews>
    <sheetView topLeftCell="H1" workbookViewId="0">
      <selection activeCell="G349" sqref="G349"/>
    </sheetView>
  </sheetViews>
  <sheetFormatPr defaultColWidth="8.89166666666667" defaultRowHeight="13.5"/>
  <cols>
    <col min="1" max="1" width="5" style="24" customWidth="1"/>
    <col min="2" max="2" width="9.225" style="132" customWidth="1"/>
    <col min="3" max="3" width="6.66666666666667" style="132" customWidth="1"/>
    <col min="4" max="5" width="8.89166666666667" style="132"/>
    <col min="6" max="6" width="16.775" style="133" customWidth="1"/>
    <col min="7" max="7" width="14.1083333333333" style="134" customWidth="1"/>
    <col min="8" max="8" width="32.5583333333333" style="130" customWidth="1"/>
    <col min="9" max="12" width="8.89166666666667" style="130"/>
    <col min="13" max="13" width="17.8916666666667" style="130" customWidth="1"/>
    <col min="14" max="14" width="17.3333333333333" style="130" customWidth="1"/>
    <col min="15" max="15" width="17.8916666666667" style="130" hidden="1" customWidth="1"/>
    <col min="16" max="16" width="18.3333333333333" style="130" hidden="1" customWidth="1"/>
    <col min="17" max="17" width="20" style="130" hidden="1" customWidth="1"/>
    <col min="18" max="19" width="8.89166666666667" style="134"/>
    <col min="20" max="16384" width="8.89166666666667" style="130"/>
  </cols>
  <sheetData>
    <row r="1" s="130" customFormat="1" ht="25.5" spans="1:19">
      <c r="A1" s="135" t="s">
        <v>1374</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40.5" hidden="1" spans="1:19">
      <c r="A5" s="121">
        <v>1</v>
      </c>
      <c r="B5" s="121">
        <v>7</v>
      </c>
      <c r="C5" s="122">
        <v>2013</v>
      </c>
      <c r="D5" s="118" t="s">
        <v>19</v>
      </c>
      <c r="E5" s="118" t="s">
        <v>1251</v>
      </c>
      <c r="F5" s="120" t="s">
        <v>55</v>
      </c>
      <c r="G5" s="118" t="s">
        <v>56</v>
      </c>
      <c r="H5" s="123" t="s">
        <v>57</v>
      </c>
      <c r="I5" s="118">
        <v>18</v>
      </c>
      <c r="J5" s="124">
        <v>18</v>
      </c>
      <c r="K5" s="124">
        <v>0</v>
      </c>
      <c r="L5" s="118" t="s">
        <v>47</v>
      </c>
      <c r="M5" s="118" t="s">
        <v>58</v>
      </c>
      <c r="N5" s="118" t="s">
        <v>58</v>
      </c>
      <c r="O5" s="118" t="s">
        <v>58</v>
      </c>
      <c r="P5" s="118" t="s">
        <v>58</v>
      </c>
      <c r="Q5" s="118" t="s">
        <v>1252</v>
      </c>
      <c r="R5" s="120" t="s">
        <v>33</v>
      </c>
      <c r="S5" s="126"/>
    </row>
    <row r="6" s="111" customFormat="1" ht="40.5" hidden="1" spans="1:19">
      <c r="A6" s="121">
        <v>2</v>
      </c>
      <c r="B6" s="121">
        <v>29</v>
      </c>
      <c r="C6" s="122">
        <v>2013</v>
      </c>
      <c r="D6" s="118" t="s">
        <v>19</v>
      </c>
      <c r="E6" s="118" t="s">
        <v>1251</v>
      </c>
      <c r="F6" s="120" t="s">
        <v>141</v>
      </c>
      <c r="G6" s="118" t="s">
        <v>142</v>
      </c>
      <c r="H6" s="123" t="s">
        <v>143</v>
      </c>
      <c r="I6" s="118">
        <v>10.35</v>
      </c>
      <c r="J6" s="124">
        <v>10.35</v>
      </c>
      <c r="K6" s="124">
        <v>0</v>
      </c>
      <c r="L6" s="118" t="s">
        <v>30</v>
      </c>
      <c r="M6" s="118" t="s">
        <v>144</v>
      </c>
      <c r="N6" s="118" t="s">
        <v>144</v>
      </c>
      <c r="O6" s="118" t="s">
        <v>144</v>
      </c>
      <c r="P6" s="118" t="s">
        <v>144</v>
      </c>
      <c r="Q6" s="118" t="s">
        <v>1253</v>
      </c>
      <c r="R6" s="120" t="s">
        <v>33</v>
      </c>
      <c r="S6" s="126"/>
    </row>
    <row r="7" s="111" customFormat="1" ht="40.5" hidden="1" spans="1:19">
      <c r="A7" s="121">
        <v>3</v>
      </c>
      <c r="B7" s="121">
        <v>39</v>
      </c>
      <c r="C7" s="122">
        <v>2014</v>
      </c>
      <c r="D7" s="118" t="s">
        <v>19</v>
      </c>
      <c r="E7" s="118" t="s">
        <v>1251</v>
      </c>
      <c r="F7" s="120" t="s">
        <v>171</v>
      </c>
      <c r="G7" s="118" t="s">
        <v>142</v>
      </c>
      <c r="H7" s="123" t="s">
        <v>172</v>
      </c>
      <c r="I7" s="118">
        <v>45</v>
      </c>
      <c r="J7" s="124">
        <v>45</v>
      </c>
      <c r="K7" s="124">
        <v>0</v>
      </c>
      <c r="L7" s="118" t="s">
        <v>47</v>
      </c>
      <c r="M7" s="118" t="s">
        <v>173</v>
      </c>
      <c r="N7" s="118" t="s">
        <v>173</v>
      </c>
      <c r="O7" s="118" t="s">
        <v>173</v>
      </c>
      <c r="P7" s="118" t="s">
        <v>173</v>
      </c>
      <c r="Q7" s="118" t="s">
        <v>1254</v>
      </c>
      <c r="R7" s="120" t="s">
        <v>33</v>
      </c>
      <c r="S7" s="126"/>
    </row>
    <row r="8" s="111" customFormat="1" ht="121.5" hidden="1" spans="1:19">
      <c r="A8" s="121">
        <v>4</v>
      </c>
      <c r="B8" s="121">
        <v>48</v>
      </c>
      <c r="C8" s="122">
        <v>2014</v>
      </c>
      <c r="D8" s="118" t="s">
        <v>19</v>
      </c>
      <c r="E8" s="118" t="s">
        <v>1251</v>
      </c>
      <c r="F8" s="120" t="s">
        <v>206</v>
      </c>
      <c r="G8" s="118" t="s">
        <v>207</v>
      </c>
      <c r="H8" s="123" t="s">
        <v>208</v>
      </c>
      <c r="I8" s="118">
        <v>200</v>
      </c>
      <c r="J8" s="124">
        <v>200</v>
      </c>
      <c r="K8" s="124">
        <v>0</v>
      </c>
      <c r="L8" s="118" t="s">
        <v>47</v>
      </c>
      <c r="M8" s="118" t="s">
        <v>209</v>
      </c>
      <c r="N8" s="118" t="s">
        <v>209</v>
      </c>
      <c r="O8" s="118" t="s">
        <v>209</v>
      </c>
      <c r="P8" s="118" t="s">
        <v>209</v>
      </c>
      <c r="Q8" s="118" t="s">
        <v>1255</v>
      </c>
      <c r="R8" s="120" t="s">
        <v>33</v>
      </c>
      <c r="S8" s="126"/>
    </row>
    <row r="9" s="111" customFormat="1" ht="81" spans="1:19">
      <c r="A9" s="121">
        <v>5</v>
      </c>
      <c r="B9" s="121">
        <v>64</v>
      </c>
      <c r="C9" s="122">
        <v>2014</v>
      </c>
      <c r="D9" s="118" t="s">
        <v>232</v>
      </c>
      <c r="E9" s="118" t="s">
        <v>1251</v>
      </c>
      <c r="F9" s="120" t="s">
        <v>233</v>
      </c>
      <c r="G9" s="118" t="s">
        <v>234</v>
      </c>
      <c r="H9" s="123" t="s">
        <v>235</v>
      </c>
      <c r="I9" s="118">
        <v>956.86</v>
      </c>
      <c r="J9" s="124">
        <v>956.86</v>
      </c>
      <c r="K9" s="124">
        <v>0</v>
      </c>
      <c r="L9" s="118" t="s">
        <v>23</v>
      </c>
      <c r="M9" s="118" t="s">
        <v>236</v>
      </c>
      <c r="N9" s="118" t="s">
        <v>237</v>
      </c>
      <c r="O9" s="118" t="s">
        <v>236</v>
      </c>
      <c r="P9" s="118" t="s">
        <v>236</v>
      </c>
      <c r="Q9" s="118" t="s">
        <v>1253</v>
      </c>
      <c r="R9" s="120" t="s">
        <v>38</v>
      </c>
      <c r="S9" s="126"/>
    </row>
    <row r="10" s="111" customFormat="1" ht="54" spans="1:19">
      <c r="A10" s="121">
        <v>6</v>
      </c>
      <c r="B10" s="121">
        <v>76</v>
      </c>
      <c r="C10" s="122">
        <v>2015</v>
      </c>
      <c r="D10" s="118" t="s">
        <v>19</v>
      </c>
      <c r="E10" s="118" t="s">
        <v>1251</v>
      </c>
      <c r="F10" s="120" t="s">
        <v>265</v>
      </c>
      <c r="G10" s="118" t="s">
        <v>266</v>
      </c>
      <c r="H10" s="123" t="s">
        <v>267</v>
      </c>
      <c r="I10" s="118">
        <v>350</v>
      </c>
      <c r="J10" s="124">
        <v>350</v>
      </c>
      <c r="K10" s="124">
        <v>0</v>
      </c>
      <c r="L10" s="118" t="s">
        <v>23</v>
      </c>
      <c r="M10" s="118" t="s">
        <v>268</v>
      </c>
      <c r="N10" s="118" t="s">
        <v>37</v>
      </c>
      <c r="O10" s="118" t="s">
        <v>268</v>
      </c>
      <c r="P10" s="118" t="s">
        <v>268</v>
      </c>
      <c r="Q10" s="118" t="s">
        <v>1253</v>
      </c>
      <c r="R10" s="120" t="s">
        <v>38</v>
      </c>
      <c r="S10" s="126"/>
    </row>
    <row r="11" s="111" customFormat="1" ht="40.5" hidden="1" spans="1:19">
      <c r="A11" s="121">
        <v>7</v>
      </c>
      <c r="B11" s="121">
        <v>77</v>
      </c>
      <c r="C11" s="122">
        <v>2015</v>
      </c>
      <c r="D11" s="118" t="s">
        <v>19</v>
      </c>
      <c r="E11" s="118" t="s">
        <v>1251</v>
      </c>
      <c r="F11" s="120" t="s">
        <v>269</v>
      </c>
      <c r="G11" s="118" t="s">
        <v>266</v>
      </c>
      <c r="H11" s="123" t="s">
        <v>270</v>
      </c>
      <c r="I11" s="118">
        <v>50</v>
      </c>
      <c r="J11" s="124">
        <v>50</v>
      </c>
      <c r="K11" s="124">
        <v>0</v>
      </c>
      <c r="L11" s="118" t="s">
        <v>47</v>
      </c>
      <c r="M11" s="118" t="s">
        <v>271</v>
      </c>
      <c r="N11" s="118" t="s">
        <v>271</v>
      </c>
      <c r="O11" s="118" t="s">
        <v>271</v>
      </c>
      <c r="P11" s="118" t="s">
        <v>271</v>
      </c>
      <c r="Q11" s="118" t="s">
        <v>1256</v>
      </c>
      <c r="R11" s="120" t="s">
        <v>33</v>
      </c>
      <c r="S11" s="126"/>
    </row>
    <row r="12" s="111" customFormat="1" ht="94.5" hidden="1" spans="1:19">
      <c r="A12" s="121">
        <v>8</v>
      </c>
      <c r="B12" s="121">
        <v>109</v>
      </c>
      <c r="C12" s="122">
        <v>2016</v>
      </c>
      <c r="D12" s="118" t="s">
        <v>300</v>
      </c>
      <c r="E12" s="118" t="s">
        <v>1251</v>
      </c>
      <c r="F12" s="120" t="s">
        <v>355</v>
      </c>
      <c r="G12" s="118" t="s">
        <v>356</v>
      </c>
      <c r="H12" s="123" t="s">
        <v>357</v>
      </c>
      <c r="I12" s="118">
        <v>29.33</v>
      </c>
      <c r="J12" s="124">
        <v>29.33</v>
      </c>
      <c r="K12" s="124">
        <v>0</v>
      </c>
      <c r="L12" s="118" t="s">
        <v>47</v>
      </c>
      <c r="M12" s="118" t="s">
        <v>358</v>
      </c>
      <c r="N12" s="118" t="s">
        <v>358</v>
      </c>
      <c r="O12" s="118" t="s">
        <v>358</v>
      </c>
      <c r="P12" s="118" t="s">
        <v>358</v>
      </c>
      <c r="Q12" s="118" t="s">
        <v>1257</v>
      </c>
      <c r="R12" s="120" t="s">
        <v>33</v>
      </c>
      <c r="S12" s="126"/>
    </row>
    <row r="13" s="111" customFormat="1" ht="135" hidden="1" spans="1:19">
      <c r="A13" s="121">
        <v>9</v>
      </c>
      <c r="B13" s="121">
        <v>110</v>
      </c>
      <c r="C13" s="122">
        <v>2016</v>
      </c>
      <c r="D13" s="118" t="s">
        <v>300</v>
      </c>
      <c r="E13" s="118" t="s">
        <v>1251</v>
      </c>
      <c r="F13" s="120" t="s">
        <v>359</v>
      </c>
      <c r="G13" s="118" t="s">
        <v>360</v>
      </c>
      <c r="H13" s="123" t="s">
        <v>361</v>
      </c>
      <c r="I13" s="118">
        <v>32.97</v>
      </c>
      <c r="J13" s="124">
        <v>32.97</v>
      </c>
      <c r="K13" s="124">
        <v>0</v>
      </c>
      <c r="L13" s="118" t="s">
        <v>47</v>
      </c>
      <c r="M13" s="118" t="s">
        <v>362</v>
      </c>
      <c r="N13" s="118" t="s">
        <v>362</v>
      </c>
      <c r="O13" s="118" t="s">
        <v>362</v>
      </c>
      <c r="P13" s="118" t="s">
        <v>362</v>
      </c>
      <c r="Q13" s="118" t="s">
        <v>1258</v>
      </c>
      <c r="R13" s="120" t="s">
        <v>33</v>
      </c>
      <c r="S13" s="126"/>
    </row>
    <row r="14" s="111" customFormat="1" ht="27" hidden="1" spans="1:19">
      <c r="A14" s="121">
        <v>10</v>
      </c>
      <c r="B14" s="121">
        <v>111</v>
      </c>
      <c r="C14" s="122">
        <v>2016</v>
      </c>
      <c r="D14" s="118" t="s">
        <v>300</v>
      </c>
      <c r="E14" s="118" t="s">
        <v>1251</v>
      </c>
      <c r="F14" s="120" t="s">
        <v>363</v>
      </c>
      <c r="G14" s="118" t="s">
        <v>364</v>
      </c>
      <c r="H14" s="123" t="s">
        <v>365</v>
      </c>
      <c r="I14" s="118">
        <v>6.04</v>
      </c>
      <c r="J14" s="124">
        <v>6.04</v>
      </c>
      <c r="K14" s="124">
        <v>0</v>
      </c>
      <c r="L14" s="118" t="s">
        <v>47</v>
      </c>
      <c r="M14" s="118" t="s">
        <v>366</v>
      </c>
      <c r="N14" s="118" t="s">
        <v>366</v>
      </c>
      <c r="O14" s="118" t="s">
        <v>366</v>
      </c>
      <c r="P14" s="118" t="s">
        <v>366</v>
      </c>
      <c r="Q14" s="118" t="s">
        <v>1259</v>
      </c>
      <c r="R14" s="120" t="s">
        <v>33</v>
      </c>
      <c r="S14" s="126"/>
    </row>
    <row r="15" s="111" customFormat="1" ht="27" hidden="1" spans="1:19">
      <c r="A15" s="121">
        <v>11</v>
      </c>
      <c r="B15" s="121">
        <v>112</v>
      </c>
      <c r="C15" s="122">
        <v>2016</v>
      </c>
      <c r="D15" s="118" t="s">
        <v>300</v>
      </c>
      <c r="E15" s="118" t="s">
        <v>1251</v>
      </c>
      <c r="F15" s="120" t="s">
        <v>367</v>
      </c>
      <c r="G15" s="118" t="s">
        <v>142</v>
      </c>
      <c r="H15" s="123" t="s">
        <v>368</v>
      </c>
      <c r="I15" s="118">
        <v>1.75</v>
      </c>
      <c r="J15" s="124">
        <v>1.75</v>
      </c>
      <c r="K15" s="124">
        <v>0</v>
      </c>
      <c r="L15" s="118" t="s">
        <v>47</v>
      </c>
      <c r="M15" s="118" t="s">
        <v>369</v>
      </c>
      <c r="N15" s="118" t="s">
        <v>369</v>
      </c>
      <c r="O15" s="118" t="s">
        <v>369</v>
      </c>
      <c r="P15" s="118" t="s">
        <v>369</v>
      </c>
      <c r="Q15" s="118" t="s">
        <v>1254</v>
      </c>
      <c r="R15" s="120" t="s">
        <v>33</v>
      </c>
      <c r="S15" s="126"/>
    </row>
    <row r="16" s="111" customFormat="1" ht="40.5" hidden="1" spans="1:19">
      <c r="A16" s="121">
        <v>12</v>
      </c>
      <c r="B16" s="121">
        <v>118</v>
      </c>
      <c r="C16" s="122">
        <v>2016</v>
      </c>
      <c r="D16" s="118" t="s">
        <v>300</v>
      </c>
      <c r="E16" s="118" t="s">
        <v>1251</v>
      </c>
      <c r="F16" s="120" t="s">
        <v>387</v>
      </c>
      <c r="G16" s="118" t="s">
        <v>388</v>
      </c>
      <c r="H16" s="123" t="s">
        <v>389</v>
      </c>
      <c r="I16" s="118">
        <v>5.12</v>
      </c>
      <c r="J16" s="124">
        <v>5.12</v>
      </c>
      <c r="K16" s="124">
        <v>0</v>
      </c>
      <c r="L16" s="118" t="s">
        <v>47</v>
      </c>
      <c r="M16" s="118" t="s">
        <v>390</v>
      </c>
      <c r="N16" s="118" t="s">
        <v>390</v>
      </c>
      <c r="O16" s="118" t="s">
        <v>390</v>
      </c>
      <c r="P16" s="118" t="s">
        <v>390</v>
      </c>
      <c r="Q16" s="118" t="s">
        <v>1260</v>
      </c>
      <c r="R16" s="120" t="s">
        <v>33</v>
      </c>
      <c r="S16" s="126"/>
    </row>
    <row r="17" s="111" customFormat="1" ht="27" hidden="1" spans="1:19">
      <c r="A17" s="121">
        <v>13</v>
      </c>
      <c r="B17" s="121">
        <v>119</v>
      </c>
      <c r="C17" s="122">
        <v>2016</v>
      </c>
      <c r="D17" s="118" t="s">
        <v>300</v>
      </c>
      <c r="E17" s="118" t="s">
        <v>1251</v>
      </c>
      <c r="F17" s="120" t="s">
        <v>391</v>
      </c>
      <c r="G17" s="118" t="s">
        <v>56</v>
      </c>
      <c r="H17" s="123" t="s">
        <v>392</v>
      </c>
      <c r="I17" s="118">
        <v>23.1</v>
      </c>
      <c r="J17" s="124">
        <v>23.1</v>
      </c>
      <c r="K17" s="124">
        <v>0</v>
      </c>
      <c r="L17" s="118" t="s">
        <v>47</v>
      </c>
      <c r="M17" s="166" t="s">
        <v>1261</v>
      </c>
      <c r="N17" s="166" t="s">
        <v>1261</v>
      </c>
      <c r="O17" s="166" t="s">
        <v>1261</v>
      </c>
      <c r="P17" s="166" t="s">
        <v>1261</v>
      </c>
      <c r="Q17" s="118" t="s">
        <v>1252</v>
      </c>
      <c r="R17" s="120" t="s">
        <v>33</v>
      </c>
      <c r="S17" s="126"/>
    </row>
    <row r="18" s="111" customFormat="1" ht="94.5" hidden="1" spans="1:19">
      <c r="A18" s="121">
        <v>14</v>
      </c>
      <c r="B18" s="121">
        <v>122</v>
      </c>
      <c r="C18" s="122">
        <v>2016</v>
      </c>
      <c r="D18" s="118" t="s">
        <v>300</v>
      </c>
      <c r="E18" s="118" t="s">
        <v>1251</v>
      </c>
      <c r="F18" s="120" t="s">
        <v>401</v>
      </c>
      <c r="G18" s="118" t="s">
        <v>402</v>
      </c>
      <c r="H18" s="123" t="s">
        <v>403</v>
      </c>
      <c r="I18" s="118">
        <v>49.09</v>
      </c>
      <c r="J18" s="124">
        <v>49.09</v>
      </c>
      <c r="K18" s="124">
        <v>0</v>
      </c>
      <c r="L18" s="118" t="s">
        <v>47</v>
      </c>
      <c r="M18" s="118" t="s">
        <v>404</v>
      </c>
      <c r="N18" s="118" t="s">
        <v>404</v>
      </c>
      <c r="O18" s="118" t="s">
        <v>404</v>
      </c>
      <c r="P18" s="118" t="s">
        <v>404</v>
      </c>
      <c r="Q18" s="118" t="s">
        <v>1262</v>
      </c>
      <c r="R18" s="120" t="s">
        <v>33</v>
      </c>
      <c r="S18" s="126"/>
    </row>
    <row r="19" s="111" customFormat="1" ht="40.5" spans="1:19">
      <c r="A19" s="121">
        <v>15</v>
      </c>
      <c r="B19" s="121">
        <v>123</v>
      </c>
      <c r="C19" s="122">
        <v>2016</v>
      </c>
      <c r="D19" s="118" t="s">
        <v>300</v>
      </c>
      <c r="E19" s="118" t="s">
        <v>1251</v>
      </c>
      <c r="F19" s="120" t="s">
        <v>405</v>
      </c>
      <c r="G19" s="118" t="s">
        <v>234</v>
      </c>
      <c r="H19" s="123" t="s">
        <v>406</v>
      </c>
      <c r="I19" s="118">
        <v>35.38</v>
      </c>
      <c r="J19" s="124">
        <v>35.38</v>
      </c>
      <c r="K19" s="124">
        <v>0</v>
      </c>
      <c r="L19" s="118" t="s">
        <v>23</v>
      </c>
      <c r="M19" s="118" t="s">
        <v>236</v>
      </c>
      <c r="N19" s="118" t="s">
        <v>236</v>
      </c>
      <c r="O19" s="118" t="s">
        <v>236</v>
      </c>
      <c r="P19" s="118" t="s">
        <v>236</v>
      </c>
      <c r="Q19" s="118" t="s">
        <v>145</v>
      </c>
      <c r="R19" s="120" t="s">
        <v>38</v>
      </c>
      <c r="S19" s="126"/>
    </row>
    <row r="20" s="111" customFormat="1" ht="40.5" spans="1:19">
      <c r="A20" s="121">
        <v>16</v>
      </c>
      <c r="B20" s="121">
        <v>130</v>
      </c>
      <c r="C20" s="122">
        <v>2016</v>
      </c>
      <c r="D20" s="118" t="s">
        <v>300</v>
      </c>
      <c r="E20" s="118" t="s">
        <v>1251</v>
      </c>
      <c r="F20" s="120" t="s">
        <v>426</v>
      </c>
      <c r="G20" s="118" t="s">
        <v>427</v>
      </c>
      <c r="H20" s="123" t="s">
        <v>428</v>
      </c>
      <c r="I20" s="118">
        <v>20.03</v>
      </c>
      <c r="J20" s="124">
        <v>20.03</v>
      </c>
      <c r="K20" s="124">
        <v>0</v>
      </c>
      <c r="L20" s="118" t="s">
        <v>23</v>
      </c>
      <c r="M20" s="118" t="s">
        <v>429</v>
      </c>
      <c r="N20" s="118" t="s">
        <v>429</v>
      </c>
      <c r="O20" s="118" t="s">
        <v>429</v>
      </c>
      <c r="P20" s="118" t="s">
        <v>429</v>
      </c>
      <c r="Q20" s="118" t="s">
        <v>145</v>
      </c>
      <c r="R20" s="120" t="s">
        <v>38</v>
      </c>
      <c r="S20" s="157" t="s">
        <v>54</v>
      </c>
    </row>
    <row r="21" s="111" customFormat="1" ht="54" spans="1:19">
      <c r="A21" s="121">
        <v>17</v>
      </c>
      <c r="B21" s="121">
        <v>131</v>
      </c>
      <c r="C21" s="122">
        <v>2016</v>
      </c>
      <c r="D21" s="118" t="s">
        <v>300</v>
      </c>
      <c r="E21" s="118" t="s">
        <v>1251</v>
      </c>
      <c r="F21" s="120" t="s">
        <v>430</v>
      </c>
      <c r="G21" s="118" t="s">
        <v>427</v>
      </c>
      <c r="H21" s="123" t="s">
        <v>431</v>
      </c>
      <c r="I21" s="118">
        <v>31.92</v>
      </c>
      <c r="J21" s="124">
        <v>31.92</v>
      </c>
      <c r="K21" s="124">
        <v>0</v>
      </c>
      <c r="L21" s="118" t="s">
        <v>23</v>
      </c>
      <c r="M21" s="118" t="s">
        <v>432</v>
      </c>
      <c r="N21" s="118" t="s">
        <v>432</v>
      </c>
      <c r="O21" s="118" t="s">
        <v>432</v>
      </c>
      <c r="P21" s="118" t="s">
        <v>432</v>
      </c>
      <c r="Q21" s="118" t="s">
        <v>145</v>
      </c>
      <c r="R21" s="120" t="s">
        <v>38</v>
      </c>
      <c r="S21" s="157" t="s">
        <v>54</v>
      </c>
    </row>
    <row r="22" s="111" customFormat="1" ht="40.5" hidden="1" spans="1:19">
      <c r="A22" s="121">
        <v>18</v>
      </c>
      <c r="B22" s="121">
        <v>153</v>
      </c>
      <c r="C22" s="122">
        <v>2017</v>
      </c>
      <c r="D22" s="118" t="s">
        <v>300</v>
      </c>
      <c r="E22" s="118" t="s">
        <v>1251</v>
      </c>
      <c r="F22" s="120" t="s">
        <v>484</v>
      </c>
      <c r="G22" s="118" t="s">
        <v>266</v>
      </c>
      <c r="H22" s="123" t="s">
        <v>485</v>
      </c>
      <c r="I22" s="118">
        <v>2.64</v>
      </c>
      <c r="J22" s="124">
        <v>2.64</v>
      </c>
      <c r="K22" s="124">
        <v>0</v>
      </c>
      <c r="L22" s="118" t="s">
        <v>47</v>
      </c>
      <c r="M22" s="118" t="s">
        <v>486</v>
      </c>
      <c r="N22" s="118" t="s">
        <v>486</v>
      </c>
      <c r="O22" s="118" t="s">
        <v>486</v>
      </c>
      <c r="P22" s="118" t="s">
        <v>486</v>
      </c>
      <c r="Q22" s="118" t="s">
        <v>1256</v>
      </c>
      <c r="R22" s="120" t="s">
        <v>33</v>
      </c>
      <c r="S22" s="126"/>
    </row>
    <row r="23" s="111" customFormat="1" ht="40.5" spans="1:19">
      <c r="A23" s="121">
        <v>19</v>
      </c>
      <c r="B23" s="121">
        <v>162</v>
      </c>
      <c r="C23" s="122">
        <v>2017</v>
      </c>
      <c r="D23" s="118" t="s">
        <v>300</v>
      </c>
      <c r="E23" s="118" t="s">
        <v>1251</v>
      </c>
      <c r="F23" s="120" t="s">
        <v>511</v>
      </c>
      <c r="G23" s="118" t="s">
        <v>364</v>
      </c>
      <c r="H23" s="123" t="s">
        <v>512</v>
      </c>
      <c r="I23" s="118">
        <v>40</v>
      </c>
      <c r="J23" s="124">
        <v>40</v>
      </c>
      <c r="K23" s="124">
        <v>0</v>
      </c>
      <c r="L23" s="118" t="s">
        <v>23</v>
      </c>
      <c r="M23" s="118" t="s">
        <v>513</v>
      </c>
      <c r="N23" s="118" t="s">
        <v>514</v>
      </c>
      <c r="O23" s="118" t="s">
        <v>513</v>
      </c>
      <c r="P23" s="118" t="s">
        <v>513</v>
      </c>
      <c r="Q23" s="118" t="s">
        <v>145</v>
      </c>
      <c r="R23" s="120" t="s">
        <v>38</v>
      </c>
      <c r="S23" s="126"/>
    </row>
    <row r="24" s="111" customFormat="1" ht="40.5" hidden="1" spans="1:19">
      <c r="A24" s="121">
        <v>20</v>
      </c>
      <c r="B24" s="121">
        <v>199</v>
      </c>
      <c r="C24" s="122">
        <v>2018</v>
      </c>
      <c r="D24" s="118" t="s">
        <v>300</v>
      </c>
      <c r="E24" s="118" t="s">
        <v>1251</v>
      </c>
      <c r="F24" s="120" t="s">
        <v>614</v>
      </c>
      <c r="G24" s="118" t="s">
        <v>234</v>
      </c>
      <c r="H24" s="123" t="s">
        <v>488</v>
      </c>
      <c r="I24" s="118">
        <v>5.72</v>
      </c>
      <c r="J24" s="124">
        <v>5.72</v>
      </c>
      <c r="K24" s="124">
        <v>0</v>
      </c>
      <c r="L24" s="118" t="s">
        <v>47</v>
      </c>
      <c r="M24" s="118" t="s">
        <v>615</v>
      </c>
      <c r="N24" s="118" t="s">
        <v>615</v>
      </c>
      <c r="O24" s="118" t="s">
        <v>615</v>
      </c>
      <c r="P24" s="118" t="s">
        <v>615</v>
      </c>
      <c r="Q24" s="118" t="s">
        <v>1263</v>
      </c>
      <c r="R24" s="120" t="s">
        <v>33</v>
      </c>
      <c r="S24" s="126"/>
    </row>
    <row r="25" s="111" customFormat="1" ht="40.5" hidden="1" spans="1:19">
      <c r="A25" s="121">
        <v>21</v>
      </c>
      <c r="B25" s="121">
        <v>200</v>
      </c>
      <c r="C25" s="122">
        <v>2018</v>
      </c>
      <c r="D25" s="118" t="s">
        <v>300</v>
      </c>
      <c r="E25" s="118" t="s">
        <v>1251</v>
      </c>
      <c r="F25" s="120" t="s">
        <v>616</v>
      </c>
      <c r="G25" s="118" t="s">
        <v>266</v>
      </c>
      <c r="H25" s="123" t="s">
        <v>488</v>
      </c>
      <c r="I25" s="118">
        <v>5</v>
      </c>
      <c r="J25" s="124">
        <v>5</v>
      </c>
      <c r="K25" s="124">
        <v>0</v>
      </c>
      <c r="L25" s="118" t="s">
        <v>47</v>
      </c>
      <c r="M25" s="118" t="s">
        <v>486</v>
      </c>
      <c r="N25" s="118" t="s">
        <v>486</v>
      </c>
      <c r="O25" s="118" t="s">
        <v>486</v>
      </c>
      <c r="P25" s="118" t="s">
        <v>486</v>
      </c>
      <c r="Q25" s="118" t="s">
        <v>1256</v>
      </c>
      <c r="R25" s="120" t="s">
        <v>33</v>
      </c>
      <c r="S25" s="126"/>
    </row>
    <row r="26" s="111" customFormat="1" ht="40.5" spans="1:19">
      <c r="A26" s="121">
        <v>22</v>
      </c>
      <c r="B26" s="121">
        <v>208</v>
      </c>
      <c r="C26" s="122">
        <v>2018</v>
      </c>
      <c r="D26" s="118" t="s">
        <v>300</v>
      </c>
      <c r="E26" s="118" t="s">
        <v>1251</v>
      </c>
      <c r="F26" s="120" t="s">
        <v>635</v>
      </c>
      <c r="G26" s="118" t="s">
        <v>636</v>
      </c>
      <c r="H26" s="123" t="s">
        <v>637</v>
      </c>
      <c r="I26" s="118">
        <v>400</v>
      </c>
      <c r="J26" s="124">
        <v>200</v>
      </c>
      <c r="K26" s="124">
        <v>200</v>
      </c>
      <c r="L26" s="118" t="s">
        <v>23</v>
      </c>
      <c r="M26" s="118" t="s">
        <v>638</v>
      </c>
      <c r="N26" s="118" t="s">
        <v>639</v>
      </c>
      <c r="O26" s="118" t="s">
        <v>638</v>
      </c>
      <c r="P26" s="118" t="s">
        <v>638</v>
      </c>
      <c r="Q26" s="118" t="s">
        <v>145</v>
      </c>
      <c r="R26" s="120" t="s">
        <v>38</v>
      </c>
      <c r="S26" s="126"/>
    </row>
    <row r="27" s="111" customFormat="1" ht="40.5" hidden="1" spans="1:19">
      <c r="A27" s="121">
        <v>23</v>
      </c>
      <c r="B27" s="121">
        <v>223</v>
      </c>
      <c r="C27" s="122">
        <v>2019</v>
      </c>
      <c r="D27" s="118" t="s">
        <v>300</v>
      </c>
      <c r="E27" s="118" t="s">
        <v>1251</v>
      </c>
      <c r="F27" s="120" t="s">
        <v>692</v>
      </c>
      <c r="G27" s="118" t="s">
        <v>364</v>
      </c>
      <c r="H27" s="123" t="s">
        <v>693</v>
      </c>
      <c r="I27" s="118">
        <v>5</v>
      </c>
      <c r="J27" s="124">
        <v>5</v>
      </c>
      <c r="K27" s="124">
        <v>0</v>
      </c>
      <c r="L27" s="118" t="s">
        <v>47</v>
      </c>
      <c r="M27" s="118" t="s">
        <v>366</v>
      </c>
      <c r="N27" s="118" t="s">
        <v>366</v>
      </c>
      <c r="O27" s="118" t="s">
        <v>366</v>
      </c>
      <c r="P27" s="118" t="s">
        <v>366</v>
      </c>
      <c r="Q27" s="118" t="s">
        <v>1259</v>
      </c>
      <c r="R27" s="120" t="s">
        <v>33</v>
      </c>
      <c r="S27" s="126"/>
    </row>
    <row r="28" s="111" customFormat="1" ht="40.5" spans="1:19">
      <c r="A28" s="121">
        <v>24</v>
      </c>
      <c r="B28" s="121">
        <v>231</v>
      </c>
      <c r="C28" s="122">
        <v>2019</v>
      </c>
      <c r="D28" s="118" t="s">
        <v>300</v>
      </c>
      <c r="E28" s="118" t="s">
        <v>1251</v>
      </c>
      <c r="F28" s="120" t="s">
        <v>711</v>
      </c>
      <c r="G28" s="118" t="s">
        <v>712</v>
      </c>
      <c r="H28" s="123" t="s">
        <v>713</v>
      </c>
      <c r="I28" s="118">
        <v>299.31</v>
      </c>
      <c r="J28" s="124">
        <v>299.31</v>
      </c>
      <c r="K28" s="124">
        <v>0</v>
      </c>
      <c r="L28" s="118" t="s">
        <v>23</v>
      </c>
      <c r="M28" s="124" t="s">
        <v>1264</v>
      </c>
      <c r="N28" s="118" t="s">
        <v>237</v>
      </c>
      <c r="O28" s="124" t="s">
        <v>1264</v>
      </c>
      <c r="P28" s="124" t="s">
        <v>1264</v>
      </c>
      <c r="Q28" s="118" t="s">
        <v>145</v>
      </c>
      <c r="R28" s="120" t="s">
        <v>102</v>
      </c>
      <c r="S28" s="126"/>
    </row>
    <row r="29" s="111" customFormat="1" ht="243" hidden="1" spans="1:19">
      <c r="A29" s="121">
        <v>25</v>
      </c>
      <c r="B29" s="121">
        <v>244</v>
      </c>
      <c r="C29" s="122">
        <v>2020</v>
      </c>
      <c r="D29" s="118" t="s">
        <v>300</v>
      </c>
      <c r="E29" s="118" t="s">
        <v>1251</v>
      </c>
      <c r="F29" s="120" t="s">
        <v>742</v>
      </c>
      <c r="G29" s="118" t="s">
        <v>743</v>
      </c>
      <c r="H29" s="123" t="s">
        <v>1209</v>
      </c>
      <c r="I29" s="118">
        <v>899.85</v>
      </c>
      <c r="J29" s="124">
        <v>899.85</v>
      </c>
      <c r="K29" s="124">
        <v>0</v>
      </c>
      <c r="L29" s="118" t="s">
        <v>30</v>
      </c>
      <c r="M29" s="118" t="s">
        <v>745</v>
      </c>
      <c r="N29" s="118" t="s">
        <v>746</v>
      </c>
      <c r="O29" s="118" t="s">
        <v>745</v>
      </c>
      <c r="P29" s="118" t="s">
        <v>745</v>
      </c>
      <c r="Q29" s="118" t="s">
        <v>747</v>
      </c>
      <c r="R29" s="120"/>
      <c r="S29" s="126"/>
    </row>
    <row r="30" s="111" customFormat="1" ht="283.5" hidden="1" spans="1:19">
      <c r="A30" s="121">
        <v>26</v>
      </c>
      <c r="B30" s="121">
        <v>247</v>
      </c>
      <c r="C30" s="122">
        <v>2020</v>
      </c>
      <c r="D30" s="118" t="s">
        <v>300</v>
      </c>
      <c r="E30" s="118" t="s">
        <v>1251</v>
      </c>
      <c r="F30" s="120" t="s">
        <v>756</v>
      </c>
      <c r="G30" s="118" t="s">
        <v>1230</v>
      </c>
      <c r="H30" s="123" t="s">
        <v>758</v>
      </c>
      <c r="I30" s="118">
        <v>1099.36</v>
      </c>
      <c r="J30" s="124">
        <v>1099.36</v>
      </c>
      <c r="K30" s="124">
        <v>0</v>
      </c>
      <c r="L30" s="118" t="s">
        <v>30</v>
      </c>
      <c r="M30" s="118" t="s">
        <v>759</v>
      </c>
      <c r="N30" s="118" t="s">
        <v>760</v>
      </c>
      <c r="O30" s="118" t="s">
        <v>759</v>
      </c>
      <c r="P30" s="118" t="s">
        <v>759</v>
      </c>
      <c r="Q30" s="118" t="s">
        <v>761</v>
      </c>
      <c r="R30" s="120"/>
      <c r="S30" s="126"/>
    </row>
    <row r="31" s="111" customFormat="1" ht="94.5" spans="1:19">
      <c r="A31" s="121">
        <v>27</v>
      </c>
      <c r="B31" s="121">
        <v>353</v>
      </c>
      <c r="C31" s="122">
        <v>2023</v>
      </c>
      <c r="D31" s="118" t="s">
        <v>823</v>
      </c>
      <c r="E31" s="118" t="s">
        <v>1251</v>
      </c>
      <c r="F31" s="120" t="s">
        <v>955</v>
      </c>
      <c r="G31" s="118" t="s">
        <v>427</v>
      </c>
      <c r="H31" s="123" t="s">
        <v>956</v>
      </c>
      <c r="I31" s="118">
        <v>1499.87</v>
      </c>
      <c r="J31" s="124">
        <v>1499.87</v>
      </c>
      <c r="K31" s="124">
        <v>0</v>
      </c>
      <c r="L31" s="118" t="s">
        <v>23</v>
      </c>
      <c r="M31" s="118" t="s">
        <v>957</v>
      </c>
      <c r="N31" s="118" t="s">
        <v>958</v>
      </c>
      <c r="O31" s="118" t="s">
        <v>957</v>
      </c>
      <c r="P31" s="118" t="s">
        <v>957</v>
      </c>
      <c r="Q31" s="118" t="s">
        <v>145</v>
      </c>
      <c r="R31" s="120" t="s">
        <v>38</v>
      </c>
      <c r="S31" s="126"/>
    </row>
    <row r="32" s="111" customFormat="1" ht="135" spans="1:19">
      <c r="A32" s="121">
        <v>28</v>
      </c>
      <c r="B32" s="121">
        <v>359</v>
      </c>
      <c r="C32" s="122">
        <v>2023</v>
      </c>
      <c r="D32" s="118" t="s">
        <v>823</v>
      </c>
      <c r="E32" s="118" t="s">
        <v>1251</v>
      </c>
      <c r="F32" s="120" t="s">
        <v>973</v>
      </c>
      <c r="G32" s="118" t="s">
        <v>974</v>
      </c>
      <c r="H32" s="123" t="s">
        <v>975</v>
      </c>
      <c r="I32" s="118">
        <v>1526.381086</v>
      </c>
      <c r="J32" s="124">
        <v>1526.381086</v>
      </c>
      <c r="K32" s="124">
        <v>0</v>
      </c>
      <c r="L32" s="118" t="s">
        <v>23</v>
      </c>
      <c r="M32" s="118" t="s">
        <v>976</v>
      </c>
      <c r="N32" s="118" t="s">
        <v>977</v>
      </c>
      <c r="O32" s="118" t="s">
        <v>976</v>
      </c>
      <c r="P32" s="118" t="s">
        <v>976</v>
      </c>
      <c r="Q32" s="118" t="s">
        <v>978</v>
      </c>
      <c r="R32" s="120" t="s">
        <v>38</v>
      </c>
      <c r="S32" s="126"/>
    </row>
    <row r="33" s="131" customFormat="1" ht="30" hidden="1" customHeight="1" spans="1:19">
      <c r="A33" s="138"/>
      <c r="B33" s="145" t="s">
        <v>1375</v>
      </c>
      <c r="C33" s="142"/>
      <c r="D33" s="142"/>
      <c r="E33" s="142"/>
      <c r="F33" s="146"/>
      <c r="G33" s="142"/>
      <c r="H33" s="142"/>
      <c r="I33" s="142"/>
      <c r="J33" s="142"/>
      <c r="K33" s="142"/>
      <c r="L33" s="142"/>
      <c r="M33" s="142"/>
      <c r="N33" s="142"/>
      <c r="O33" s="142"/>
      <c r="P33" s="142"/>
      <c r="Q33" s="142"/>
      <c r="R33" s="142"/>
      <c r="S33" s="143"/>
    </row>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4:S33" etc:filterBottomFollowUsedRange="0">
    <filterColumn colId="11">
      <customFilters>
        <customFilter operator="equal" val="经营类"/>
      </customFilters>
    </filterColumn>
    <extLst/>
  </autoFilter>
  <mergeCells count="19">
    <mergeCell ref="A1:S1"/>
    <mergeCell ref="I3:K3"/>
    <mergeCell ref="B33:S33"/>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6:R33">
      <formula1>"巩固,升级,盘活,调整"</formula1>
    </dataValidation>
  </dataValidation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S1048576"/>
  <sheetViews>
    <sheetView topLeftCell="F1" workbookViewId="0">
      <selection activeCell="G349" sqref="G349"/>
    </sheetView>
  </sheetViews>
  <sheetFormatPr defaultColWidth="8.89166666666667" defaultRowHeight="13.5"/>
  <cols>
    <col min="1" max="1" width="5" style="24" customWidth="1"/>
    <col min="2" max="2" width="9.225" style="132" customWidth="1"/>
    <col min="3" max="3" width="6.66666666666667" style="132" customWidth="1"/>
    <col min="4" max="4" width="8.89166666666667" style="132"/>
    <col min="5" max="5" width="9.44166666666667" style="132" customWidth="1"/>
    <col min="6" max="6" width="23.225" style="133" customWidth="1"/>
    <col min="7" max="7" width="10.3333333333333" style="134" customWidth="1"/>
    <col min="8" max="8" width="28.4416666666667" style="130" customWidth="1"/>
    <col min="9" max="11" width="9.66666666666667" style="130" customWidth="1"/>
    <col min="12" max="12" width="8.89166666666667" style="130"/>
    <col min="13" max="14" width="15.3333333333333" style="130" customWidth="1"/>
    <col min="15" max="17" width="15.3333333333333" style="130" hidden="1" customWidth="1"/>
    <col min="18" max="18" width="8.89166666666667" style="134"/>
    <col min="19" max="19" width="10.8916666666667" style="134" customWidth="1"/>
    <col min="20" max="16384" width="8.89166666666667" style="130"/>
  </cols>
  <sheetData>
    <row r="1" s="130" customFormat="1" ht="25.5" spans="1:19">
      <c r="A1" s="135" t="s">
        <v>1376</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40.5" spans="1:19">
      <c r="A5" s="121">
        <v>1</v>
      </c>
      <c r="B5" s="147">
        <v>145</v>
      </c>
      <c r="C5" s="148">
        <v>2017</v>
      </c>
      <c r="D5" s="148" t="s">
        <v>300</v>
      </c>
      <c r="E5" s="149" t="s">
        <v>1326</v>
      </c>
      <c r="F5" s="150" t="s">
        <v>456</v>
      </c>
      <c r="G5" s="118" t="s">
        <v>139</v>
      </c>
      <c r="H5" s="123" t="s">
        <v>457</v>
      </c>
      <c r="I5" s="118">
        <v>2300.006771</v>
      </c>
      <c r="J5" s="124">
        <v>500</v>
      </c>
      <c r="K5" s="124">
        <v>1800.006771</v>
      </c>
      <c r="L5" s="118" t="s">
        <v>23</v>
      </c>
      <c r="M5" s="118" t="s">
        <v>500</v>
      </c>
      <c r="N5" s="118" t="s">
        <v>500</v>
      </c>
      <c r="O5" s="118" t="s">
        <v>500</v>
      </c>
      <c r="P5" s="118" t="s">
        <v>500</v>
      </c>
      <c r="Q5" s="118" t="s">
        <v>501</v>
      </c>
      <c r="R5" s="120" t="s">
        <v>102</v>
      </c>
      <c r="S5" s="126"/>
    </row>
    <row r="6" s="111" customFormat="1" ht="40.5" spans="1:19">
      <c r="A6" s="121">
        <v>2</v>
      </c>
      <c r="B6" s="147">
        <v>158</v>
      </c>
      <c r="C6" s="148">
        <v>2017</v>
      </c>
      <c r="D6" s="148" t="s">
        <v>300</v>
      </c>
      <c r="E6" s="149" t="s">
        <v>1326</v>
      </c>
      <c r="F6" s="150" t="s">
        <v>497</v>
      </c>
      <c r="G6" s="118" t="s">
        <v>498</v>
      </c>
      <c r="H6" s="123" t="s">
        <v>499</v>
      </c>
      <c r="I6" s="118">
        <v>3361.71</v>
      </c>
      <c r="J6" s="124">
        <v>3361.71</v>
      </c>
      <c r="K6" s="124">
        <v>0</v>
      </c>
      <c r="L6" s="118" t="s">
        <v>23</v>
      </c>
      <c r="M6" s="118" t="s">
        <v>500</v>
      </c>
      <c r="N6" s="118" t="s">
        <v>500</v>
      </c>
      <c r="O6" s="118" t="s">
        <v>500</v>
      </c>
      <c r="P6" s="118" t="s">
        <v>500</v>
      </c>
      <c r="Q6" s="118" t="s">
        <v>501</v>
      </c>
      <c r="R6" s="120" t="s">
        <v>38</v>
      </c>
      <c r="S6" s="126" t="s">
        <v>502</v>
      </c>
    </row>
    <row r="7" s="111" customFormat="1" ht="40.5" hidden="1" spans="1:19">
      <c r="A7" s="121">
        <v>3</v>
      </c>
      <c r="B7" s="147">
        <v>159</v>
      </c>
      <c r="C7" s="148">
        <v>2017</v>
      </c>
      <c r="D7" s="148" t="s">
        <v>300</v>
      </c>
      <c r="E7" s="149" t="s">
        <v>1326</v>
      </c>
      <c r="F7" s="150" t="s">
        <v>503</v>
      </c>
      <c r="G7" s="118" t="s">
        <v>273</v>
      </c>
      <c r="H7" s="123" t="s">
        <v>504</v>
      </c>
      <c r="I7" s="118">
        <v>513.08</v>
      </c>
      <c r="J7" s="124">
        <v>513.08</v>
      </c>
      <c r="K7" s="124">
        <v>0</v>
      </c>
      <c r="L7" s="118" t="s">
        <v>30</v>
      </c>
      <c r="M7" s="118" t="s">
        <v>500</v>
      </c>
      <c r="N7" s="118" t="s">
        <v>500</v>
      </c>
      <c r="O7" s="118" t="s">
        <v>500</v>
      </c>
      <c r="P7" s="118" t="s">
        <v>500</v>
      </c>
      <c r="Q7" s="118" t="s">
        <v>501</v>
      </c>
      <c r="R7" s="120" t="s">
        <v>33</v>
      </c>
      <c r="S7" s="126"/>
    </row>
    <row r="8" s="111" customFormat="1" ht="40.5" hidden="1" spans="1:19">
      <c r="A8" s="121">
        <v>4</v>
      </c>
      <c r="B8" s="147">
        <v>170</v>
      </c>
      <c r="C8" s="148">
        <v>2017</v>
      </c>
      <c r="D8" s="148" t="s">
        <v>300</v>
      </c>
      <c r="E8" s="149" t="s">
        <v>1326</v>
      </c>
      <c r="F8" s="150" t="s">
        <v>534</v>
      </c>
      <c r="G8" s="118" t="s">
        <v>273</v>
      </c>
      <c r="H8" s="123" t="s">
        <v>535</v>
      </c>
      <c r="I8" s="118">
        <v>748.02</v>
      </c>
      <c r="J8" s="124">
        <v>748.02</v>
      </c>
      <c r="K8" s="124">
        <v>0</v>
      </c>
      <c r="L8" s="118" t="s">
        <v>30</v>
      </c>
      <c r="M8" s="118" t="s">
        <v>500</v>
      </c>
      <c r="N8" s="118" t="s">
        <v>500</v>
      </c>
      <c r="O8" s="118" t="s">
        <v>500</v>
      </c>
      <c r="P8" s="118" t="s">
        <v>500</v>
      </c>
      <c r="Q8" s="118" t="s">
        <v>501</v>
      </c>
      <c r="R8" s="120" t="s">
        <v>33</v>
      </c>
      <c r="S8" s="126"/>
    </row>
    <row r="9" s="111" customFormat="1" ht="40.5" hidden="1" spans="1:19">
      <c r="A9" s="121">
        <v>5</v>
      </c>
      <c r="B9" s="147">
        <v>171</v>
      </c>
      <c r="C9" s="148">
        <v>2017</v>
      </c>
      <c r="D9" s="148" t="s">
        <v>300</v>
      </c>
      <c r="E9" s="149" t="s">
        <v>1326</v>
      </c>
      <c r="F9" s="150" t="s">
        <v>536</v>
      </c>
      <c r="G9" s="118" t="s">
        <v>491</v>
      </c>
      <c r="H9" s="123" t="s">
        <v>1327</v>
      </c>
      <c r="I9" s="118">
        <v>575.57</v>
      </c>
      <c r="J9" s="124">
        <v>575.57</v>
      </c>
      <c r="K9" s="124">
        <v>0</v>
      </c>
      <c r="L9" s="118" t="s">
        <v>30</v>
      </c>
      <c r="M9" s="118" t="s">
        <v>500</v>
      </c>
      <c r="N9" s="118" t="s">
        <v>538</v>
      </c>
      <c r="O9" s="118" t="s">
        <v>500</v>
      </c>
      <c r="P9" s="118" t="s">
        <v>500</v>
      </c>
      <c r="Q9" s="118" t="s">
        <v>501</v>
      </c>
      <c r="R9" s="120" t="s">
        <v>33</v>
      </c>
      <c r="S9" s="126" t="s">
        <v>1328</v>
      </c>
    </row>
    <row r="10" s="111" customFormat="1" ht="54" hidden="1" spans="1:19">
      <c r="A10" s="121">
        <v>6</v>
      </c>
      <c r="B10" s="147">
        <v>173</v>
      </c>
      <c r="C10" s="148">
        <v>2017</v>
      </c>
      <c r="D10" s="148" t="s">
        <v>300</v>
      </c>
      <c r="E10" s="149" t="s">
        <v>1326</v>
      </c>
      <c r="F10" s="150" t="s">
        <v>541</v>
      </c>
      <c r="G10" s="118" t="s">
        <v>491</v>
      </c>
      <c r="H10" s="123" t="s">
        <v>542</v>
      </c>
      <c r="I10" s="118">
        <v>408.98</v>
      </c>
      <c r="J10" s="124">
        <v>408.98</v>
      </c>
      <c r="K10" s="124">
        <v>0</v>
      </c>
      <c r="L10" s="118" t="s">
        <v>30</v>
      </c>
      <c r="M10" s="118" t="s">
        <v>500</v>
      </c>
      <c r="N10" s="118" t="s">
        <v>538</v>
      </c>
      <c r="O10" s="118" t="s">
        <v>500</v>
      </c>
      <c r="P10" s="118" t="s">
        <v>500</v>
      </c>
      <c r="Q10" s="118" t="s">
        <v>501</v>
      </c>
      <c r="R10" s="120" t="s">
        <v>33</v>
      </c>
      <c r="S10" s="126" t="s">
        <v>1328</v>
      </c>
    </row>
    <row r="11" s="111" customFormat="1" ht="40.5" spans="1:19">
      <c r="A11" s="121">
        <v>7</v>
      </c>
      <c r="B11" s="147">
        <v>193</v>
      </c>
      <c r="C11" s="148">
        <v>2018</v>
      </c>
      <c r="D11" s="148" t="s">
        <v>300</v>
      </c>
      <c r="E11" s="149" t="s">
        <v>1326</v>
      </c>
      <c r="F11" s="150" t="s">
        <v>591</v>
      </c>
      <c r="G11" s="118" t="s">
        <v>592</v>
      </c>
      <c r="H11" s="123" t="s">
        <v>1329</v>
      </c>
      <c r="I11" s="118">
        <v>1733.2</v>
      </c>
      <c r="J11" s="124">
        <v>733.2</v>
      </c>
      <c r="K11" s="124">
        <v>1000</v>
      </c>
      <c r="L11" s="118" t="s">
        <v>23</v>
      </c>
      <c r="M11" s="118" t="s">
        <v>500</v>
      </c>
      <c r="N11" s="118" t="s">
        <v>538</v>
      </c>
      <c r="O11" s="118" t="s">
        <v>500</v>
      </c>
      <c r="P11" s="118" t="s">
        <v>500</v>
      </c>
      <c r="Q11" s="118" t="s">
        <v>501</v>
      </c>
      <c r="R11" s="120" t="s">
        <v>26</v>
      </c>
      <c r="S11" s="126" t="s">
        <v>1328</v>
      </c>
    </row>
    <row r="12" s="111" customFormat="1" ht="40.5" hidden="1" spans="1:19">
      <c r="A12" s="121">
        <v>8</v>
      </c>
      <c r="B12" s="147">
        <v>207</v>
      </c>
      <c r="C12" s="148">
        <v>2018</v>
      </c>
      <c r="D12" s="148" t="s">
        <v>300</v>
      </c>
      <c r="E12" s="149" t="s">
        <v>1326</v>
      </c>
      <c r="F12" s="150" t="s">
        <v>633</v>
      </c>
      <c r="G12" s="118" t="s">
        <v>273</v>
      </c>
      <c r="H12" s="123" t="s">
        <v>634</v>
      </c>
      <c r="I12" s="118">
        <v>3695</v>
      </c>
      <c r="J12" s="124">
        <v>3695</v>
      </c>
      <c r="K12" s="124">
        <v>0</v>
      </c>
      <c r="L12" s="118" t="s">
        <v>30</v>
      </c>
      <c r="M12" s="118" t="s">
        <v>500</v>
      </c>
      <c r="N12" s="118" t="s">
        <v>500</v>
      </c>
      <c r="O12" s="118" t="s">
        <v>500</v>
      </c>
      <c r="P12" s="118" t="s">
        <v>500</v>
      </c>
      <c r="Q12" s="118" t="s">
        <v>501</v>
      </c>
      <c r="R12" s="120" t="s">
        <v>33</v>
      </c>
      <c r="S12" s="126"/>
    </row>
    <row r="13" s="111" customFormat="1" ht="40.5" hidden="1" spans="1:19">
      <c r="A13" s="121">
        <v>9</v>
      </c>
      <c r="B13" s="147">
        <v>235</v>
      </c>
      <c r="C13" s="148">
        <v>2019</v>
      </c>
      <c r="D13" s="148" t="s">
        <v>300</v>
      </c>
      <c r="E13" s="149" t="s">
        <v>1326</v>
      </c>
      <c r="F13" s="150" t="s">
        <v>716</v>
      </c>
      <c r="G13" s="118" t="s">
        <v>273</v>
      </c>
      <c r="H13" s="123" t="s">
        <v>1330</v>
      </c>
      <c r="I13" s="118">
        <v>4851.21</v>
      </c>
      <c r="J13" s="124">
        <v>4851.21</v>
      </c>
      <c r="K13" s="124">
        <v>0</v>
      </c>
      <c r="L13" s="118" t="s">
        <v>30</v>
      </c>
      <c r="M13" s="118" t="s">
        <v>500</v>
      </c>
      <c r="N13" s="118" t="s">
        <v>500</v>
      </c>
      <c r="O13" s="118" t="s">
        <v>500</v>
      </c>
      <c r="P13" s="118" t="s">
        <v>500</v>
      </c>
      <c r="Q13" s="118" t="s">
        <v>501</v>
      </c>
      <c r="R13" s="120" t="s">
        <v>33</v>
      </c>
      <c r="S13" s="126"/>
    </row>
    <row r="14" s="111" customFormat="1" ht="81" hidden="1" spans="1:19">
      <c r="A14" s="121">
        <v>10</v>
      </c>
      <c r="B14" s="147">
        <v>236</v>
      </c>
      <c r="C14" s="148">
        <v>2019</v>
      </c>
      <c r="D14" s="148" t="s">
        <v>300</v>
      </c>
      <c r="E14" s="149" t="s">
        <v>1326</v>
      </c>
      <c r="F14" s="150" t="s">
        <v>718</v>
      </c>
      <c r="G14" s="118" t="s">
        <v>273</v>
      </c>
      <c r="H14" s="123" t="s">
        <v>1331</v>
      </c>
      <c r="I14" s="118">
        <v>1925.18</v>
      </c>
      <c r="J14" s="124">
        <v>1925.18</v>
      </c>
      <c r="K14" s="124">
        <v>0</v>
      </c>
      <c r="L14" s="118" t="s">
        <v>30</v>
      </c>
      <c r="M14" s="118" t="s">
        <v>500</v>
      </c>
      <c r="N14" s="118" t="s">
        <v>500</v>
      </c>
      <c r="O14" s="118" t="s">
        <v>500</v>
      </c>
      <c r="P14" s="118" t="s">
        <v>500</v>
      </c>
      <c r="Q14" s="118" t="s">
        <v>501</v>
      </c>
      <c r="R14" s="120" t="s">
        <v>33</v>
      </c>
      <c r="S14" s="126"/>
    </row>
    <row r="15" s="111" customFormat="1" ht="54" spans="1:19">
      <c r="A15" s="121">
        <v>11</v>
      </c>
      <c r="B15" s="147">
        <v>212</v>
      </c>
      <c r="C15" s="148">
        <v>2018</v>
      </c>
      <c r="D15" s="148" t="s">
        <v>300</v>
      </c>
      <c r="E15" s="149" t="s">
        <v>1326</v>
      </c>
      <c r="F15" s="150" t="s">
        <v>651</v>
      </c>
      <c r="G15" s="118" t="s">
        <v>130</v>
      </c>
      <c r="H15" s="123" t="s">
        <v>652</v>
      </c>
      <c r="I15" s="118">
        <v>2867.71</v>
      </c>
      <c r="J15" s="124">
        <v>2867.71</v>
      </c>
      <c r="K15" s="124">
        <v>0</v>
      </c>
      <c r="L15" s="118" t="s">
        <v>23</v>
      </c>
      <c r="M15" s="118" t="s">
        <v>653</v>
      </c>
      <c r="N15" s="118" t="s">
        <v>653</v>
      </c>
      <c r="O15" s="118" t="s">
        <v>653</v>
      </c>
      <c r="P15" s="118" t="s">
        <v>653</v>
      </c>
      <c r="Q15" s="118" t="s">
        <v>133</v>
      </c>
      <c r="R15" s="120" t="s">
        <v>38</v>
      </c>
      <c r="S15" s="126"/>
    </row>
    <row r="16" s="111" customFormat="1" ht="40.5" spans="1:19">
      <c r="A16" s="121">
        <v>12</v>
      </c>
      <c r="B16" s="147">
        <v>230</v>
      </c>
      <c r="C16" s="148">
        <v>2019</v>
      </c>
      <c r="D16" s="148" t="s">
        <v>300</v>
      </c>
      <c r="E16" s="149" t="s">
        <v>1326</v>
      </c>
      <c r="F16" s="150" t="s">
        <v>708</v>
      </c>
      <c r="G16" s="118" t="s">
        <v>709</v>
      </c>
      <c r="H16" s="123" t="s">
        <v>710</v>
      </c>
      <c r="I16" s="118">
        <v>3246.22</v>
      </c>
      <c r="J16" s="124">
        <v>2335</v>
      </c>
      <c r="K16" s="124">
        <v>911.22</v>
      </c>
      <c r="L16" s="118" t="s">
        <v>23</v>
      </c>
      <c r="M16" s="118" t="s">
        <v>500</v>
      </c>
      <c r="N16" s="118" t="s">
        <v>500</v>
      </c>
      <c r="O16" s="118" t="s">
        <v>500</v>
      </c>
      <c r="P16" s="118" t="s">
        <v>500</v>
      </c>
      <c r="Q16" s="118" t="s">
        <v>501</v>
      </c>
      <c r="R16" s="120" t="s">
        <v>102</v>
      </c>
      <c r="S16" s="126"/>
    </row>
    <row r="17" s="111" customFormat="1" ht="40.5" spans="1:19">
      <c r="A17" s="121">
        <v>13</v>
      </c>
      <c r="B17" s="147">
        <v>239</v>
      </c>
      <c r="C17" s="148">
        <v>2020</v>
      </c>
      <c r="D17" s="148" t="s">
        <v>300</v>
      </c>
      <c r="E17" s="149" t="s">
        <v>1326</v>
      </c>
      <c r="F17" s="150" t="s">
        <v>727</v>
      </c>
      <c r="G17" s="118" t="s">
        <v>728</v>
      </c>
      <c r="H17" s="123" t="s">
        <v>729</v>
      </c>
      <c r="I17" s="118">
        <v>1000</v>
      </c>
      <c r="J17" s="124">
        <v>500</v>
      </c>
      <c r="K17" s="124">
        <v>500</v>
      </c>
      <c r="L17" s="118" t="s">
        <v>23</v>
      </c>
      <c r="M17" s="118" t="s">
        <v>500</v>
      </c>
      <c r="N17" s="118" t="s">
        <v>500</v>
      </c>
      <c r="O17" s="118" t="s">
        <v>500</v>
      </c>
      <c r="P17" s="118" t="s">
        <v>500</v>
      </c>
      <c r="Q17" s="118" t="s">
        <v>501</v>
      </c>
      <c r="R17" s="120" t="s">
        <v>38</v>
      </c>
      <c r="S17" s="126"/>
    </row>
    <row r="18" s="111" customFormat="1" ht="121.5" spans="1:19">
      <c r="A18" s="121">
        <v>14</v>
      </c>
      <c r="B18" s="147">
        <v>293</v>
      </c>
      <c r="C18" s="148">
        <v>2021</v>
      </c>
      <c r="D18" s="148" t="s">
        <v>823</v>
      </c>
      <c r="E18" s="149" t="s">
        <v>1326</v>
      </c>
      <c r="F18" s="150" t="s">
        <v>829</v>
      </c>
      <c r="G18" s="118" t="s">
        <v>491</v>
      </c>
      <c r="H18" s="123" t="s">
        <v>830</v>
      </c>
      <c r="I18" s="118">
        <v>1999.86</v>
      </c>
      <c r="J18" s="124">
        <v>1999.86</v>
      </c>
      <c r="K18" s="124">
        <v>0</v>
      </c>
      <c r="L18" s="118" t="s">
        <v>23</v>
      </c>
      <c r="M18" s="118" t="s">
        <v>500</v>
      </c>
      <c r="N18" s="118" t="s">
        <v>538</v>
      </c>
      <c r="O18" s="118" t="s">
        <v>500</v>
      </c>
      <c r="P18" s="118" t="s">
        <v>500</v>
      </c>
      <c r="Q18" s="118" t="s">
        <v>501</v>
      </c>
      <c r="R18" s="120" t="s">
        <v>26</v>
      </c>
      <c r="S18" s="126" t="s">
        <v>1328</v>
      </c>
    </row>
    <row r="19" s="111" customFormat="1" ht="54" spans="1:19">
      <c r="A19" s="121">
        <v>15</v>
      </c>
      <c r="B19" s="147">
        <v>305</v>
      </c>
      <c r="C19" s="148">
        <v>2021</v>
      </c>
      <c r="D19" s="148" t="s">
        <v>823</v>
      </c>
      <c r="E19" s="149" t="s">
        <v>1326</v>
      </c>
      <c r="F19" s="150" t="s">
        <v>864</v>
      </c>
      <c r="G19" s="118" t="s">
        <v>491</v>
      </c>
      <c r="H19" s="123" t="s">
        <v>865</v>
      </c>
      <c r="I19" s="118">
        <v>916.96</v>
      </c>
      <c r="J19" s="124">
        <v>916.96</v>
      </c>
      <c r="K19" s="124">
        <v>0</v>
      </c>
      <c r="L19" s="118" t="s">
        <v>23</v>
      </c>
      <c r="M19" s="118" t="s">
        <v>500</v>
      </c>
      <c r="N19" s="118" t="s">
        <v>538</v>
      </c>
      <c r="O19" s="118" t="s">
        <v>500</v>
      </c>
      <c r="P19" s="118" t="s">
        <v>500</v>
      </c>
      <c r="Q19" s="118" t="s">
        <v>501</v>
      </c>
      <c r="R19" s="120" t="s">
        <v>26</v>
      </c>
      <c r="S19" s="126" t="s">
        <v>1328</v>
      </c>
    </row>
    <row r="20" s="111" customFormat="1" ht="67.5" spans="1:19">
      <c r="A20" s="121">
        <v>16</v>
      </c>
      <c r="B20" s="147">
        <v>328</v>
      </c>
      <c r="C20" s="148">
        <v>2022</v>
      </c>
      <c r="D20" s="148" t="s">
        <v>823</v>
      </c>
      <c r="E20" s="149" t="s">
        <v>1326</v>
      </c>
      <c r="F20" s="150" t="s">
        <v>908</v>
      </c>
      <c r="G20" s="118" t="s">
        <v>909</v>
      </c>
      <c r="H20" s="123" t="s">
        <v>910</v>
      </c>
      <c r="I20" s="118">
        <v>1942.3099997918</v>
      </c>
      <c r="J20" s="124">
        <v>1942.3099997918</v>
      </c>
      <c r="K20" s="124">
        <v>0</v>
      </c>
      <c r="L20" s="118" t="s">
        <v>23</v>
      </c>
      <c r="M20" s="118" t="s">
        <v>500</v>
      </c>
      <c r="N20" s="118" t="s">
        <v>500</v>
      </c>
      <c r="O20" s="118" t="s">
        <v>500</v>
      </c>
      <c r="P20" s="118" t="s">
        <v>500</v>
      </c>
      <c r="Q20" s="118" t="s">
        <v>501</v>
      </c>
      <c r="R20" s="120" t="s">
        <v>38</v>
      </c>
      <c r="S20" s="126"/>
    </row>
    <row r="21" s="111" customFormat="1" ht="81" hidden="1" spans="1:19">
      <c r="A21" s="121">
        <v>17</v>
      </c>
      <c r="B21" s="147">
        <v>345</v>
      </c>
      <c r="C21" s="148">
        <v>2022</v>
      </c>
      <c r="D21" s="148" t="s">
        <v>232</v>
      </c>
      <c r="E21" s="149" t="s">
        <v>1326</v>
      </c>
      <c r="F21" s="150" t="s">
        <v>942</v>
      </c>
      <c r="G21" s="118" t="s">
        <v>371</v>
      </c>
      <c r="H21" s="123" t="s">
        <v>943</v>
      </c>
      <c r="I21" s="118">
        <v>1680</v>
      </c>
      <c r="J21" s="124">
        <v>1680</v>
      </c>
      <c r="K21" s="124">
        <v>0</v>
      </c>
      <c r="L21" s="118" t="s">
        <v>30</v>
      </c>
      <c r="M21" s="118" t="s">
        <v>500</v>
      </c>
      <c r="N21" s="118" t="s">
        <v>500</v>
      </c>
      <c r="O21" s="118" t="s">
        <v>500</v>
      </c>
      <c r="P21" s="118" t="s">
        <v>500</v>
      </c>
      <c r="Q21" s="118" t="s">
        <v>501</v>
      </c>
      <c r="R21" s="120" t="s">
        <v>33</v>
      </c>
      <c r="S21" s="126" t="s">
        <v>502</v>
      </c>
    </row>
    <row r="22" s="111" customFormat="1" ht="108" hidden="1" spans="1:19">
      <c r="A22" s="121">
        <v>18</v>
      </c>
      <c r="B22" s="147">
        <v>347</v>
      </c>
      <c r="C22" s="148">
        <v>2022</v>
      </c>
      <c r="D22" s="148" t="s">
        <v>232</v>
      </c>
      <c r="E22" s="149" t="s">
        <v>1326</v>
      </c>
      <c r="F22" s="150" t="s">
        <v>944</v>
      </c>
      <c r="G22" s="118" t="s">
        <v>371</v>
      </c>
      <c r="H22" s="123" t="s">
        <v>945</v>
      </c>
      <c r="I22" s="118">
        <v>1784.62</v>
      </c>
      <c r="J22" s="124">
        <v>1784.62</v>
      </c>
      <c r="K22" s="124">
        <v>0</v>
      </c>
      <c r="L22" s="118" t="s">
        <v>30</v>
      </c>
      <c r="M22" s="118" t="s">
        <v>500</v>
      </c>
      <c r="N22" s="118" t="s">
        <v>500</v>
      </c>
      <c r="O22" s="118" t="s">
        <v>500</v>
      </c>
      <c r="P22" s="118" t="s">
        <v>500</v>
      </c>
      <c r="Q22" s="118" t="s">
        <v>501</v>
      </c>
      <c r="R22" s="120" t="s">
        <v>33</v>
      </c>
      <c r="S22" s="126" t="s">
        <v>502</v>
      </c>
    </row>
    <row r="23" s="111" customFormat="1" ht="67.5" spans="1:19">
      <c r="A23" s="121">
        <v>19</v>
      </c>
      <c r="B23" s="147">
        <v>402</v>
      </c>
      <c r="C23" s="148">
        <v>2016</v>
      </c>
      <c r="D23" s="148" t="s">
        <v>993</v>
      </c>
      <c r="E23" s="149" t="s">
        <v>1326</v>
      </c>
      <c r="F23" s="150" t="s">
        <v>1023</v>
      </c>
      <c r="G23" s="151" t="s">
        <v>929</v>
      </c>
      <c r="H23" s="123" t="s">
        <v>1024</v>
      </c>
      <c r="I23" s="118">
        <v>394</v>
      </c>
      <c r="J23" s="124">
        <v>394</v>
      </c>
      <c r="K23" s="124">
        <v>0</v>
      </c>
      <c r="L23" s="118" t="s">
        <v>23</v>
      </c>
      <c r="M23" s="118" t="s">
        <v>500</v>
      </c>
      <c r="N23" s="118" t="s">
        <v>500</v>
      </c>
      <c r="O23" s="118" t="s">
        <v>500</v>
      </c>
      <c r="P23" s="118" t="s">
        <v>500</v>
      </c>
      <c r="Q23" s="118" t="s">
        <v>501</v>
      </c>
      <c r="R23" s="120" t="s">
        <v>38</v>
      </c>
      <c r="S23" s="126"/>
    </row>
    <row r="24" s="111" customFormat="1" ht="108" spans="1:19">
      <c r="A24" s="121">
        <v>20</v>
      </c>
      <c r="B24" s="147">
        <v>403</v>
      </c>
      <c r="C24" s="148">
        <v>2016</v>
      </c>
      <c r="D24" s="148" t="s">
        <v>993</v>
      </c>
      <c r="E24" s="149" t="s">
        <v>1326</v>
      </c>
      <c r="F24" s="150" t="s">
        <v>1025</v>
      </c>
      <c r="G24" s="151" t="s">
        <v>929</v>
      </c>
      <c r="H24" s="123" t="s">
        <v>1026</v>
      </c>
      <c r="I24" s="118">
        <v>6964.862217</v>
      </c>
      <c r="J24" s="124">
        <v>5774.92</v>
      </c>
      <c r="K24" s="124">
        <v>1189.942217</v>
      </c>
      <c r="L24" s="118" t="s">
        <v>23</v>
      </c>
      <c r="M24" s="118" t="s">
        <v>500</v>
      </c>
      <c r="N24" s="118" t="s">
        <v>500</v>
      </c>
      <c r="O24" s="118" t="s">
        <v>500</v>
      </c>
      <c r="P24" s="118" t="s">
        <v>500</v>
      </c>
      <c r="Q24" s="118" t="s">
        <v>501</v>
      </c>
      <c r="R24" s="120" t="s">
        <v>38</v>
      </c>
      <c r="S24" s="126"/>
    </row>
    <row r="25" s="111" customFormat="1" ht="49" hidden="1" customHeight="1" spans="1:19">
      <c r="A25" s="121">
        <v>21</v>
      </c>
      <c r="B25" s="147">
        <v>464</v>
      </c>
      <c r="C25" s="148">
        <v>2022</v>
      </c>
      <c r="D25" s="148" t="s">
        <v>232</v>
      </c>
      <c r="E25" s="149" t="s">
        <v>1326</v>
      </c>
      <c r="F25" s="150" t="s">
        <v>1063</v>
      </c>
      <c r="G25" s="118" t="s">
        <v>371</v>
      </c>
      <c r="H25" s="123" t="s">
        <v>1064</v>
      </c>
      <c r="I25" s="118">
        <v>2209.17</v>
      </c>
      <c r="J25" s="124">
        <v>2209.17</v>
      </c>
      <c r="K25" s="124">
        <v>0</v>
      </c>
      <c r="L25" s="118" t="s">
        <v>30</v>
      </c>
      <c r="M25" s="118" t="s">
        <v>500</v>
      </c>
      <c r="N25" s="118" t="s">
        <v>500</v>
      </c>
      <c r="O25" s="118" t="s">
        <v>500</v>
      </c>
      <c r="P25" s="118" t="s">
        <v>500</v>
      </c>
      <c r="Q25" s="118" t="s">
        <v>501</v>
      </c>
      <c r="R25" s="120" t="s">
        <v>33</v>
      </c>
      <c r="S25" s="126" t="s">
        <v>502</v>
      </c>
    </row>
    <row r="26" s="131" customFormat="1" ht="40" hidden="1" customHeight="1" spans="1:19">
      <c r="A26" s="138"/>
      <c r="B26" s="145" t="s">
        <v>1332</v>
      </c>
      <c r="C26" s="142"/>
      <c r="D26" s="142"/>
      <c r="E26" s="142"/>
      <c r="F26" s="146"/>
      <c r="G26" s="142"/>
      <c r="H26" s="142"/>
      <c r="I26" s="142"/>
      <c r="J26" s="142"/>
      <c r="K26" s="142"/>
      <c r="L26" s="142"/>
      <c r="M26" s="142"/>
      <c r="N26" s="142"/>
      <c r="O26" s="142"/>
      <c r="P26" s="142"/>
      <c r="Q26" s="142"/>
      <c r="R26" s="142"/>
      <c r="S26" s="143"/>
    </row>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4:S26" etc:filterBottomFollowUsedRange="0">
    <filterColumn colId="11">
      <customFilters>
        <customFilter operator="equal" val="经营类"/>
      </customFilters>
    </filterColumn>
    <extLst/>
  </autoFilter>
  <mergeCells count="19">
    <mergeCell ref="A1:S1"/>
    <mergeCell ref="I3:K3"/>
    <mergeCell ref="B26:S26"/>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5:R25">
      <formula1>"巩固,升级,盘活,调整"</formula1>
    </dataValidation>
  </dataValidations>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S1048576"/>
  <sheetViews>
    <sheetView topLeftCell="F1" workbookViewId="0">
      <pane ySplit="4" topLeftCell="A25" activePane="bottomLeft" state="frozen"/>
      <selection/>
      <selection pane="bottomLeft" activeCell="G349" sqref="G349"/>
    </sheetView>
  </sheetViews>
  <sheetFormatPr defaultColWidth="8.89166666666667" defaultRowHeight="13.5"/>
  <cols>
    <col min="1" max="1" width="5" style="24" customWidth="1"/>
    <col min="2" max="2" width="9.225" style="132" customWidth="1"/>
    <col min="3" max="3" width="6.66666666666667" style="132" customWidth="1"/>
    <col min="4" max="4" width="9.225" style="132" customWidth="1"/>
    <col min="5" max="5" width="6.775" style="132" customWidth="1"/>
    <col min="6" max="6" width="24.4416666666667" style="133" customWidth="1"/>
    <col min="7" max="7" width="10" style="134" customWidth="1"/>
    <col min="8" max="8" width="27.6666666666667" style="130" customWidth="1"/>
    <col min="9" max="12" width="8.89166666666667" style="130"/>
    <col min="13" max="14" width="18.3333333333333" style="130" customWidth="1"/>
    <col min="15" max="16" width="18.3333333333333" style="130" hidden="1" customWidth="1"/>
    <col min="17" max="17" width="15.775" style="130" hidden="1" customWidth="1"/>
    <col min="18" max="19" width="8.89166666666667" style="134"/>
    <col min="20" max="16384" width="8.89166666666667" style="130"/>
  </cols>
  <sheetData>
    <row r="1" s="130" customFormat="1" ht="25.5" spans="1:19">
      <c r="A1" s="135" t="s">
        <v>1184</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94.5" spans="1:19">
      <c r="A5" s="121">
        <v>1</v>
      </c>
      <c r="B5" s="121">
        <v>24</v>
      </c>
      <c r="C5" s="122">
        <v>2013</v>
      </c>
      <c r="D5" s="118" t="s">
        <v>19</v>
      </c>
      <c r="E5" s="118" t="s">
        <v>752</v>
      </c>
      <c r="F5" s="120" t="s">
        <v>122</v>
      </c>
      <c r="G5" s="118" t="s">
        <v>123</v>
      </c>
      <c r="H5" s="123" t="s">
        <v>124</v>
      </c>
      <c r="I5" s="118">
        <v>179</v>
      </c>
      <c r="J5" s="124">
        <v>179</v>
      </c>
      <c r="K5" s="124">
        <v>0</v>
      </c>
      <c r="L5" s="118" t="s">
        <v>23</v>
      </c>
      <c r="M5" s="118" t="s">
        <v>125</v>
      </c>
      <c r="N5" s="118" t="s">
        <v>125</v>
      </c>
      <c r="O5" s="118" t="s">
        <v>125</v>
      </c>
      <c r="P5" s="118" t="s">
        <v>125</v>
      </c>
      <c r="Q5" s="118" t="s">
        <v>126</v>
      </c>
      <c r="R5" s="120" t="s">
        <v>127</v>
      </c>
      <c r="S5" s="126"/>
    </row>
    <row r="6" s="111" customFormat="1" ht="81" spans="1:19">
      <c r="A6" s="121">
        <v>2</v>
      </c>
      <c r="B6" s="121">
        <v>42</v>
      </c>
      <c r="C6" s="122">
        <v>2014</v>
      </c>
      <c r="D6" s="118" t="s">
        <v>19</v>
      </c>
      <c r="E6" s="118" t="s">
        <v>752</v>
      </c>
      <c r="F6" s="120" t="s">
        <v>182</v>
      </c>
      <c r="G6" s="118" t="s">
        <v>183</v>
      </c>
      <c r="H6" s="123" t="s">
        <v>184</v>
      </c>
      <c r="I6" s="118">
        <v>100</v>
      </c>
      <c r="J6" s="124">
        <v>100</v>
      </c>
      <c r="K6" s="124">
        <v>0</v>
      </c>
      <c r="L6" s="118" t="s">
        <v>23</v>
      </c>
      <c r="M6" s="118" t="s">
        <v>185</v>
      </c>
      <c r="N6" s="118" t="s">
        <v>186</v>
      </c>
      <c r="O6" s="118" t="s">
        <v>185</v>
      </c>
      <c r="P6" s="118" t="s">
        <v>185</v>
      </c>
      <c r="Q6" s="118" t="s">
        <v>126</v>
      </c>
      <c r="R6" s="120" t="s">
        <v>38</v>
      </c>
      <c r="S6" s="126"/>
    </row>
    <row r="7" s="111" customFormat="1" ht="54" spans="1:19">
      <c r="A7" s="121">
        <v>3</v>
      </c>
      <c r="B7" s="121">
        <v>47</v>
      </c>
      <c r="C7" s="122">
        <v>2014</v>
      </c>
      <c r="D7" s="118" t="s">
        <v>19</v>
      </c>
      <c r="E7" s="118" t="s">
        <v>752</v>
      </c>
      <c r="F7" s="120" t="s">
        <v>201</v>
      </c>
      <c r="G7" s="118" t="s">
        <v>202</v>
      </c>
      <c r="H7" s="123" t="s">
        <v>203</v>
      </c>
      <c r="I7" s="118">
        <v>65</v>
      </c>
      <c r="J7" s="124">
        <v>60</v>
      </c>
      <c r="K7" s="124">
        <v>5</v>
      </c>
      <c r="L7" s="118" t="s">
        <v>23</v>
      </c>
      <c r="M7" s="118" t="s">
        <v>204</v>
      </c>
      <c r="N7" s="118" t="s">
        <v>205</v>
      </c>
      <c r="O7" s="118" t="s">
        <v>204</v>
      </c>
      <c r="P7" s="118" t="s">
        <v>204</v>
      </c>
      <c r="Q7" s="118" t="s">
        <v>126</v>
      </c>
      <c r="R7" s="120" t="s">
        <v>38</v>
      </c>
      <c r="S7" s="126"/>
    </row>
    <row r="8" s="111" customFormat="1" ht="54" spans="1:19">
      <c r="A8" s="121">
        <v>4</v>
      </c>
      <c r="B8" s="121">
        <v>68</v>
      </c>
      <c r="C8" s="122">
        <v>2015</v>
      </c>
      <c r="D8" s="118" t="s">
        <v>19</v>
      </c>
      <c r="E8" s="118" t="s">
        <v>752</v>
      </c>
      <c r="F8" s="120" t="s">
        <v>245</v>
      </c>
      <c r="G8" s="118" t="s">
        <v>183</v>
      </c>
      <c r="H8" s="123" t="s">
        <v>246</v>
      </c>
      <c r="I8" s="118">
        <v>150</v>
      </c>
      <c r="J8" s="124">
        <v>150</v>
      </c>
      <c r="K8" s="124">
        <v>0</v>
      </c>
      <c r="L8" s="118" t="s">
        <v>23</v>
      </c>
      <c r="M8" s="118" t="s">
        <v>185</v>
      </c>
      <c r="N8" s="118" t="s">
        <v>186</v>
      </c>
      <c r="O8" s="118" t="s">
        <v>185</v>
      </c>
      <c r="P8" s="118" t="s">
        <v>185</v>
      </c>
      <c r="Q8" s="118" t="s">
        <v>126</v>
      </c>
      <c r="R8" s="120" t="s">
        <v>38</v>
      </c>
      <c r="S8" s="126"/>
    </row>
    <row r="9" s="111" customFormat="1" ht="54" spans="1:19">
      <c r="A9" s="121">
        <v>5</v>
      </c>
      <c r="B9" s="121">
        <v>81</v>
      </c>
      <c r="C9" s="122">
        <v>2015</v>
      </c>
      <c r="D9" s="118" t="s">
        <v>19</v>
      </c>
      <c r="E9" s="118" t="s">
        <v>752</v>
      </c>
      <c r="F9" s="120" t="s">
        <v>1290</v>
      </c>
      <c r="G9" s="118" t="s">
        <v>345</v>
      </c>
      <c r="H9" s="123" t="s">
        <v>285</v>
      </c>
      <c r="I9" s="118">
        <v>30</v>
      </c>
      <c r="J9" s="124">
        <v>30</v>
      </c>
      <c r="K9" s="124">
        <v>0</v>
      </c>
      <c r="L9" s="118" t="s">
        <v>23</v>
      </c>
      <c r="M9" s="118" t="s">
        <v>286</v>
      </c>
      <c r="N9" s="118" t="s">
        <v>286</v>
      </c>
      <c r="O9" s="118" t="s">
        <v>286</v>
      </c>
      <c r="P9" s="118" t="s">
        <v>286</v>
      </c>
      <c r="Q9" s="118" t="s">
        <v>126</v>
      </c>
      <c r="R9" s="120" t="s">
        <v>127</v>
      </c>
      <c r="S9" s="126"/>
    </row>
    <row r="10" s="111" customFormat="1" ht="54" hidden="1" spans="1:19">
      <c r="A10" s="121">
        <v>6</v>
      </c>
      <c r="B10" s="121">
        <v>105</v>
      </c>
      <c r="C10" s="122">
        <v>2016</v>
      </c>
      <c r="D10" s="118" t="s">
        <v>300</v>
      </c>
      <c r="E10" s="118" t="s">
        <v>752</v>
      </c>
      <c r="F10" s="120" t="s">
        <v>341</v>
      </c>
      <c r="G10" s="118" t="s">
        <v>202</v>
      </c>
      <c r="H10" s="123" t="s">
        <v>342</v>
      </c>
      <c r="I10" s="118">
        <v>18.93</v>
      </c>
      <c r="J10" s="124">
        <v>18.93</v>
      </c>
      <c r="K10" s="124">
        <v>0</v>
      </c>
      <c r="L10" s="118" t="s">
        <v>47</v>
      </c>
      <c r="M10" s="118" t="s">
        <v>343</v>
      </c>
      <c r="N10" s="118" t="s">
        <v>343</v>
      </c>
      <c r="O10" s="118" t="s">
        <v>343</v>
      </c>
      <c r="P10" s="118" t="s">
        <v>343</v>
      </c>
      <c r="Q10" s="118" t="s">
        <v>1291</v>
      </c>
      <c r="R10" s="120" t="s">
        <v>33</v>
      </c>
      <c r="S10" s="126"/>
    </row>
    <row r="11" s="111" customFormat="1" ht="54" hidden="1" spans="1:19">
      <c r="A11" s="121">
        <v>7</v>
      </c>
      <c r="B11" s="121">
        <v>106</v>
      </c>
      <c r="C11" s="122">
        <v>2016</v>
      </c>
      <c r="D11" s="118" t="s">
        <v>300</v>
      </c>
      <c r="E11" s="118" t="s">
        <v>752</v>
      </c>
      <c r="F11" s="120" t="s">
        <v>344</v>
      </c>
      <c r="G11" s="118" t="s">
        <v>345</v>
      </c>
      <c r="H11" s="123" t="s">
        <v>346</v>
      </c>
      <c r="I11" s="118">
        <v>64.27</v>
      </c>
      <c r="J11" s="124">
        <v>64.27</v>
      </c>
      <c r="K11" s="124">
        <v>0</v>
      </c>
      <c r="L11" s="118" t="s">
        <v>47</v>
      </c>
      <c r="M11" s="118" t="s">
        <v>347</v>
      </c>
      <c r="N11" s="118" t="s">
        <v>347</v>
      </c>
      <c r="O11" s="118" t="s">
        <v>347</v>
      </c>
      <c r="P11" s="118" t="s">
        <v>347</v>
      </c>
      <c r="Q11" s="118" t="s">
        <v>1292</v>
      </c>
      <c r="R11" s="120" t="s">
        <v>33</v>
      </c>
      <c r="S11" s="126"/>
    </row>
    <row r="12" s="111" customFormat="1" ht="40.5" hidden="1" spans="1:19">
      <c r="A12" s="121">
        <v>8</v>
      </c>
      <c r="B12" s="121">
        <v>107</v>
      </c>
      <c r="C12" s="122">
        <v>2016</v>
      </c>
      <c r="D12" s="118" t="s">
        <v>300</v>
      </c>
      <c r="E12" s="118" t="s">
        <v>752</v>
      </c>
      <c r="F12" s="120" t="s">
        <v>348</v>
      </c>
      <c r="G12" s="118" t="s">
        <v>345</v>
      </c>
      <c r="H12" s="123" t="s">
        <v>349</v>
      </c>
      <c r="I12" s="118">
        <v>7.07</v>
      </c>
      <c r="J12" s="124">
        <v>7.07</v>
      </c>
      <c r="K12" s="124">
        <v>0</v>
      </c>
      <c r="L12" s="118" t="s">
        <v>47</v>
      </c>
      <c r="M12" s="118" t="s">
        <v>350</v>
      </c>
      <c r="N12" s="118" t="s">
        <v>350</v>
      </c>
      <c r="O12" s="118" t="s">
        <v>350</v>
      </c>
      <c r="P12" s="118" t="s">
        <v>350</v>
      </c>
      <c r="Q12" s="118" t="s">
        <v>1292</v>
      </c>
      <c r="R12" s="120" t="s">
        <v>33</v>
      </c>
      <c r="S12" s="126"/>
    </row>
    <row r="13" s="111" customFormat="1" ht="54" hidden="1" spans="1:19">
      <c r="A13" s="121">
        <v>9</v>
      </c>
      <c r="B13" s="121">
        <v>108</v>
      </c>
      <c r="C13" s="122">
        <v>2016</v>
      </c>
      <c r="D13" s="118" t="s">
        <v>300</v>
      </c>
      <c r="E13" s="118" t="s">
        <v>752</v>
      </c>
      <c r="F13" s="120" t="s">
        <v>351</v>
      </c>
      <c r="G13" s="118" t="s">
        <v>352</v>
      </c>
      <c r="H13" s="123" t="s">
        <v>353</v>
      </c>
      <c r="I13" s="118">
        <v>23.55</v>
      </c>
      <c r="J13" s="124">
        <v>23.55</v>
      </c>
      <c r="K13" s="124">
        <v>0</v>
      </c>
      <c r="L13" s="118" t="s">
        <v>47</v>
      </c>
      <c r="M13" s="118" t="s">
        <v>354</v>
      </c>
      <c r="N13" s="118" t="s">
        <v>354</v>
      </c>
      <c r="O13" s="118" t="s">
        <v>354</v>
      </c>
      <c r="P13" s="118" t="s">
        <v>354</v>
      </c>
      <c r="Q13" s="118" t="s">
        <v>1293</v>
      </c>
      <c r="R13" s="120" t="s">
        <v>33</v>
      </c>
      <c r="S13" s="126"/>
    </row>
    <row r="14" s="111" customFormat="1" ht="27" hidden="1" spans="1:19">
      <c r="A14" s="121">
        <v>10</v>
      </c>
      <c r="B14" s="121">
        <v>155</v>
      </c>
      <c r="C14" s="122">
        <v>2017</v>
      </c>
      <c r="D14" s="118" t="s">
        <v>300</v>
      </c>
      <c r="E14" s="118" t="s">
        <v>752</v>
      </c>
      <c r="F14" s="120" t="s">
        <v>490</v>
      </c>
      <c r="G14" s="118" t="s">
        <v>491</v>
      </c>
      <c r="H14" s="123" t="s">
        <v>492</v>
      </c>
      <c r="I14" s="118">
        <v>77.57</v>
      </c>
      <c r="J14" s="124">
        <v>77.57</v>
      </c>
      <c r="K14" s="124">
        <v>0</v>
      </c>
      <c r="L14" s="118" t="s">
        <v>47</v>
      </c>
      <c r="M14" s="118" t="s">
        <v>493</v>
      </c>
      <c r="N14" s="118" t="s">
        <v>493</v>
      </c>
      <c r="O14" s="118" t="s">
        <v>493</v>
      </c>
      <c r="P14" s="118" t="s">
        <v>493</v>
      </c>
      <c r="Q14" s="118" t="s">
        <v>1294</v>
      </c>
      <c r="R14" s="120" t="s">
        <v>33</v>
      </c>
      <c r="S14" s="126"/>
    </row>
    <row r="15" s="111" customFormat="1" ht="54" spans="1:19">
      <c r="A15" s="121">
        <v>11</v>
      </c>
      <c r="B15" s="121">
        <v>163</v>
      </c>
      <c r="C15" s="122">
        <v>2017</v>
      </c>
      <c r="D15" s="118" t="s">
        <v>300</v>
      </c>
      <c r="E15" s="118" t="s">
        <v>752</v>
      </c>
      <c r="F15" s="120" t="s">
        <v>515</v>
      </c>
      <c r="G15" s="118" t="s">
        <v>183</v>
      </c>
      <c r="H15" s="123" t="s">
        <v>516</v>
      </c>
      <c r="I15" s="118">
        <v>65</v>
      </c>
      <c r="J15" s="124">
        <v>65</v>
      </c>
      <c r="K15" s="124">
        <v>0</v>
      </c>
      <c r="L15" s="118" t="s">
        <v>23</v>
      </c>
      <c r="M15" s="118" t="s">
        <v>185</v>
      </c>
      <c r="N15" s="118" t="s">
        <v>186</v>
      </c>
      <c r="O15" s="118" t="s">
        <v>185</v>
      </c>
      <c r="P15" s="118" t="s">
        <v>185</v>
      </c>
      <c r="Q15" s="118" t="s">
        <v>126</v>
      </c>
      <c r="R15" s="120" t="s">
        <v>38</v>
      </c>
      <c r="S15" s="126"/>
    </row>
    <row r="16" s="111" customFormat="1" ht="81" spans="1:19">
      <c r="A16" s="121">
        <v>12</v>
      </c>
      <c r="B16" s="121">
        <v>183</v>
      </c>
      <c r="C16" s="122">
        <v>2018</v>
      </c>
      <c r="D16" s="118" t="s">
        <v>300</v>
      </c>
      <c r="E16" s="118" t="s">
        <v>752</v>
      </c>
      <c r="F16" s="120" t="s">
        <v>555</v>
      </c>
      <c r="G16" s="118" t="s">
        <v>352</v>
      </c>
      <c r="H16" s="123" t="s">
        <v>556</v>
      </c>
      <c r="I16" s="118">
        <v>320</v>
      </c>
      <c r="J16" s="124">
        <v>320</v>
      </c>
      <c r="K16" s="124">
        <v>0</v>
      </c>
      <c r="L16" s="118" t="s">
        <v>23</v>
      </c>
      <c r="M16" s="118" t="s">
        <v>450</v>
      </c>
      <c r="N16" s="118" t="s">
        <v>557</v>
      </c>
      <c r="O16" s="118" t="s">
        <v>450</v>
      </c>
      <c r="P16" s="118" t="s">
        <v>450</v>
      </c>
      <c r="Q16" s="118" t="s">
        <v>126</v>
      </c>
      <c r="R16" s="120" t="s">
        <v>38</v>
      </c>
      <c r="S16" s="126"/>
    </row>
    <row r="17" s="111" customFormat="1" ht="243" hidden="1" spans="1:19">
      <c r="A17" s="121">
        <v>13</v>
      </c>
      <c r="B17" s="121">
        <v>244</v>
      </c>
      <c r="C17" s="122">
        <v>2020</v>
      </c>
      <c r="D17" s="118" t="s">
        <v>300</v>
      </c>
      <c r="E17" s="118" t="s">
        <v>752</v>
      </c>
      <c r="F17" s="120" t="s">
        <v>742</v>
      </c>
      <c r="G17" s="118" t="s">
        <v>743</v>
      </c>
      <c r="H17" s="123" t="s">
        <v>744</v>
      </c>
      <c r="I17" s="118">
        <v>899.85</v>
      </c>
      <c r="J17" s="124">
        <v>899.85</v>
      </c>
      <c r="K17" s="124">
        <v>0</v>
      </c>
      <c r="L17" s="118" t="s">
        <v>30</v>
      </c>
      <c r="M17" s="118" t="s">
        <v>745</v>
      </c>
      <c r="N17" s="118" t="s">
        <v>746</v>
      </c>
      <c r="O17" s="118" t="s">
        <v>745</v>
      </c>
      <c r="P17" s="118" t="s">
        <v>745</v>
      </c>
      <c r="Q17" s="118" t="s">
        <v>747</v>
      </c>
      <c r="R17" s="120"/>
      <c r="S17" s="126"/>
    </row>
    <row r="18" s="111" customFormat="1" ht="54" spans="1:19">
      <c r="A18" s="121">
        <v>14</v>
      </c>
      <c r="B18" s="121">
        <v>246</v>
      </c>
      <c r="C18" s="122">
        <v>2020</v>
      </c>
      <c r="D18" s="118" t="s">
        <v>300</v>
      </c>
      <c r="E18" s="118" t="s">
        <v>752</v>
      </c>
      <c r="F18" s="120" t="s">
        <v>751</v>
      </c>
      <c r="G18" s="118" t="s">
        <v>752</v>
      </c>
      <c r="H18" s="123" t="s">
        <v>753</v>
      </c>
      <c r="I18" s="118">
        <v>599.15</v>
      </c>
      <c r="J18" s="124">
        <v>599.15</v>
      </c>
      <c r="K18" s="124">
        <v>0</v>
      </c>
      <c r="L18" s="118" t="s">
        <v>23</v>
      </c>
      <c r="M18" s="118" t="s">
        <v>754</v>
      </c>
      <c r="N18" s="118" t="s">
        <v>754</v>
      </c>
      <c r="O18" s="118" t="s">
        <v>754</v>
      </c>
      <c r="P18" s="118" t="s">
        <v>754</v>
      </c>
      <c r="Q18" s="118" t="s">
        <v>126</v>
      </c>
      <c r="R18" s="120" t="s">
        <v>38</v>
      </c>
      <c r="S18" s="126"/>
    </row>
    <row r="19" s="111" customFormat="1" ht="54" hidden="1" spans="1:19">
      <c r="A19" s="121">
        <v>15</v>
      </c>
      <c r="B19" s="121">
        <v>252</v>
      </c>
      <c r="C19" s="122">
        <v>2020</v>
      </c>
      <c r="D19" s="118" t="s">
        <v>300</v>
      </c>
      <c r="E19" s="118" t="s">
        <v>752</v>
      </c>
      <c r="F19" s="120" t="s">
        <v>774</v>
      </c>
      <c r="G19" s="118" t="s">
        <v>775</v>
      </c>
      <c r="H19" s="123" t="s">
        <v>776</v>
      </c>
      <c r="I19" s="118">
        <v>39.98</v>
      </c>
      <c r="J19" s="124">
        <v>39.98</v>
      </c>
      <c r="K19" s="124">
        <v>0</v>
      </c>
      <c r="L19" s="118" t="s">
        <v>47</v>
      </c>
      <c r="M19" s="118" t="s">
        <v>777</v>
      </c>
      <c r="N19" s="118" t="s">
        <v>777</v>
      </c>
      <c r="O19" s="118" t="s">
        <v>777</v>
      </c>
      <c r="P19" s="118" t="s">
        <v>777</v>
      </c>
      <c r="Q19" s="118" t="s">
        <v>1295</v>
      </c>
      <c r="R19" s="120" t="s">
        <v>33</v>
      </c>
      <c r="S19" s="126"/>
    </row>
    <row r="20" s="111" customFormat="1" ht="54" spans="1:19">
      <c r="A20" s="121">
        <v>16</v>
      </c>
      <c r="B20" s="121">
        <v>257</v>
      </c>
      <c r="C20" s="122">
        <v>2020</v>
      </c>
      <c r="D20" s="118" t="s">
        <v>300</v>
      </c>
      <c r="E20" s="118" t="s">
        <v>752</v>
      </c>
      <c r="F20" s="120" t="s">
        <v>791</v>
      </c>
      <c r="G20" s="118" t="s">
        <v>792</v>
      </c>
      <c r="H20" s="123" t="s">
        <v>793</v>
      </c>
      <c r="I20" s="118">
        <v>100.04</v>
      </c>
      <c r="J20" s="124">
        <v>100.04</v>
      </c>
      <c r="K20" s="124">
        <v>0</v>
      </c>
      <c r="L20" s="118" t="s">
        <v>23</v>
      </c>
      <c r="M20" s="118" t="s">
        <v>450</v>
      </c>
      <c r="N20" s="118" t="s">
        <v>794</v>
      </c>
      <c r="O20" s="118" t="s">
        <v>450</v>
      </c>
      <c r="P20" s="118" t="s">
        <v>450</v>
      </c>
      <c r="Q20" s="118" t="s">
        <v>126</v>
      </c>
      <c r="R20" s="120" t="s">
        <v>102</v>
      </c>
      <c r="S20" s="126"/>
    </row>
    <row r="21" s="111" customFormat="1" ht="135" hidden="1" spans="1:19">
      <c r="A21" s="121">
        <v>17</v>
      </c>
      <c r="B21" s="121">
        <v>259</v>
      </c>
      <c r="C21" s="122">
        <v>2020</v>
      </c>
      <c r="D21" s="118" t="s">
        <v>300</v>
      </c>
      <c r="E21" s="118" t="s">
        <v>752</v>
      </c>
      <c r="F21" s="120" t="s">
        <v>798</v>
      </c>
      <c r="G21" s="118" t="s">
        <v>799</v>
      </c>
      <c r="H21" s="123" t="s">
        <v>800</v>
      </c>
      <c r="I21" s="118">
        <v>249.68</v>
      </c>
      <c r="J21" s="124">
        <v>249.68</v>
      </c>
      <c r="K21" s="124">
        <v>0</v>
      </c>
      <c r="L21" s="118" t="s">
        <v>47</v>
      </c>
      <c r="M21" s="118" t="s">
        <v>801</v>
      </c>
      <c r="N21" s="118" t="s">
        <v>802</v>
      </c>
      <c r="O21" s="118" t="s">
        <v>801</v>
      </c>
      <c r="P21" s="118" t="s">
        <v>801</v>
      </c>
      <c r="Q21" s="118"/>
      <c r="R21" s="120" t="s">
        <v>33</v>
      </c>
      <c r="S21" s="126"/>
    </row>
    <row r="22" s="111" customFormat="1" ht="256.5" hidden="1" spans="1:19">
      <c r="A22" s="121">
        <v>18</v>
      </c>
      <c r="B22" s="121">
        <v>325</v>
      </c>
      <c r="C22" s="122">
        <v>2022</v>
      </c>
      <c r="D22" s="118" t="s">
        <v>823</v>
      </c>
      <c r="E22" s="118" t="s">
        <v>752</v>
      </c>
      <c r="F22" s="120" t="s">
        <v>897</v>
      </c>
      <c r="G22" s="118" t="s">
        <v>898</v>
      </c>
      <c r="H22" s="123" t="s">
        <v>899</v>
      </c>
      <c r="I22" s="118">
        <v>1534.9</v>
      </c>
      <c r="J22" s="124">
        <v>1534.9</v>
      </c>
      <c r="K22" s="124">
        <v>0</v>
      </c>
      <c r="L22" s="118" t="s">
        <v>30</v>
      </c>
      <c r="M22" s="118" t="s">
        <v>900</v>
      </c>
      <c r="N22" s="118" t="s">
        <v>1286</v>
      </c>
      <c r="O22" s="118" t="s">
        <v>900</v>
      </c>
      <c r="P22" s="118" t="s">
        <v>900</v>
      </c>
      <c r="Q22" s="118" t="s">
        <v>747</v>
      </c>
      <c r="R22" s="120" t="s">
        <v>33</v>
      </c>
      <c r="S22" s="126"/>
    </row>
    <row r="23" s="111" customFormat="1" ht="135" hidden="1" spans="1:19">
      <c r="A23" s="121">
        <v>19</v>
      </c>
      <c r="B23" s="121">
        <v>330</v>
      </c>
      <c r="C23" s="122">
        <v>2022</v>
      </c>
      <c r="D23" s="118" t="s">
        <v>823</v>
      </c>
      <c r="E23" s="118" t="s">
        <v>752</v>
      </c>
      <c r="F23" s="120" t="s">
        <v>915</v>
      </c>
      <c r="G23" s="118" t="s">
        <v>916</v>
      </c>
      <c r="H23" s="123" t="s">
        <v>1296</v>
      </c>
      <c r="I23" s="118">
        <v>74.5296</v>
      </c>
      <c r="J23" s="124">
        <v>74.5296</v>
      </c>
      <c r="K23" s="124">
        <v>0</v>
      </c>
      <c r="L23" s="118" t="s">
        <v>47</v>
      </c>
      <c r="M23" s="118" t="s">
        <v>918</v>
      </c>
      <c r="N23" s="118" t="s">
        <v>918</v>
      </c>
      <c r="O23" s="118" t="s">
        <v>918</v>
      </c>
      <c r="P23" s="118" t="s">
        <v>918</v>
      </c>
      <c r="Q23" s="118" t="s">
        <v>1297</v>
      </c>
      <c r="R23" s="120" t="s">
        <v>33</v>
      </c>
      <c r="S23" s="126"/>
    </row>
    <row r="24" s="111" customFormat="1" ht="81" spans="1:19">
      <c r="A24" s="121">
        <v>20</v>
      </c>
      <c r="B24" s="121">
        <v>349</v>
      </c>
      <c r="C24" s="122">
        <v>2023</v>
      </c>
      <c r="D24" s="118" t="s">
        <v>823</v>
      </c>
      <c r="E24" s="118" t="s">
        <v>752</v>
      </c>
      <c r="F24" s="120" t="s">
        <v>946</v>
      </c>
      <c r="G24" s="118" t="s">
        <v>345</v>
      </c>
      <c r="H24" s="123" t="s">
        <v>947</v>
      </c>
      <c r="I24" s="118">
        <v>599.98</v>
      </c>
      <c r="J24" s="124">
        <v>599.98</v>
      </c>
      <c r="K24" s="124">
        <v>0</v>
      </c>
      <c r="L24" s="118" t="s">
        <v>23</v>
      </c>
      <c r="M24" s="118" t="s">
        <v>286</v>
      </c>
      <c r="N24" s="118" t="s">
        <v>286</v>
      </c>
      <c r="O24" s="118" t="s">
        <v>286</v>
      </c>
      <c r="P24" s="118" t="s">
        <v>286</v>
      </c>
      <c r="Q24" s="118" t="s">
        <v>126</v>
      </c>
      <c r="R24" s="120" t="s">
        <v>102</v>
      </c>
      <c r="S24" s="126"/>
    </row>
    <row r="25" s="111" customFormat="1" ht="135" spans="1:19">
      <c r="A25" s="121">
        <v>21</v>
      </c>
      <c r="B25" s="121">
        <v>359</v>
      </c>
      <c r="C25" s="122">
        <v>2023</v>
      </c>
      <c r="D25" s="118" t="s">
        <v>823</v>
      </c>
      <c r="E25" s="118" t="s">
        <v>752</v>
      </c>
      <c r="F25" s="120" t="s">
        <v>973</v>
      </c>
      <c r="G25" s="118" t="s">
        <v>974</v>
      </c>
      <c r="H25" s="123" t="s">
        <v>975</v>
      </c>
      <c r="I25" s="118">
        <v>1526.381086</v>
      </c>
      <c r="J25" s="124">
        <v>1526.381086</v>
      </c>
      <c r="K25" s="124">
        <v>0</v>
      </c>
      <c r="L25" s="118" t="s">
        <v>23</v>
      </c>
      <c r="M25" s="118" t="s">
        <v>976</v>
      </c>
      <c r="N25" s="118" t="s">
        <v>977</v>
      </c>
      <c r="O25" s="118" t="s">
        <v>976</v>
      </c>
      <c r="P25" s="118" t="s">
        <v>976</v>
      </c>
      <c r="Q25" s="118" t="s">
        <v>1298</v>
      </c>
      <c r="R25" s="120" t="s">
        <v>38</v>
      </c>
      <c r="S25" s="126"/>
    </row>
    <row r="26" s="111" customFormat="1" ht="54" spans="1:19">
      <c r="A26" s="121">
        <v>22</v>
      </c>
      <c r="B26" s="121">
        <v>399</v>
      </c>
      <c r="C26" s="122">
        <v>2016</v>
      </c>
      <c r="D26" s="118" t="s">
        <v>993</v>
      </c>
      <c r="E26" s="118" t="s">
        <v>752</v>
      </c>
      <c r="F26" s="120" t="s">
        <v>1009</v>
      </c>
      <c r="G26" s="118" t="s">
        <v>1010</v>
      </c>
      <c r="H26" s="123" t="s">
        <v>1011</v>
      </c>
      <c r="I26" s="118">
        <v>700</v>
      </c>
      <c r="J26" s="124">
        <v>700</v>
      </c>
      <c r="K26" s="124">
        <v>0</v>
      </c>
      <c r="L26" s="118" t="s">
        <v>23</v>
      </c>
      <c r="M26" s="118" t="s">
        <v>1012</v>
      </c>
      <c r="N26" s="118" t="s">
        <v>1013</v>
      </c>
      <c r="O26" s="118" t="s">
        <v>1012</v>
      </c>
      <c r="P26" s="118" t="s">
        <v>1012</v>
      </c>
      <c r="Q26" s="118" t="s">
        <v>126</v>
      </c>
      <c r="R26" s="120" t="s">
        <v>38</v>
      </c>
      <c r="S26" s="126" t="s">
        <v>1014</v>
      </c>
    </row>
    <row r="27" s="111" customFormat="1" ht="54" hidden="1" spans="1:19">
      <c r="A27" s="121">
        <v>23</v>
      </c>
      <c r="B27" s="147">
        <v>430</v>
      </c>
      <c r="C27" s="122">
        <v>2018</v>
      </c>
      <c r="D27" s="118" t="s">
        <v>300</v>
      </c>
      <c r="E27" s="118" t="s">
        <v>752</v>
      </c>
      <c r="F27" s="120" t="s">
        <v>1042</v>
      </c>
      <c r="G27" s="118" t="s">
        <v>202</v>
      </c>
      <c r="H27" s="123" t="s">
        <v>1043</v>
      </c>
      <c r="I27" s="118">
        <v>8.76</v>
      </c>
      <c r="J27" s="124">
        <v>8.76</v>
      </c>
      <c r="K27" s="124">
        <v>0</v>
      </c>
      <c r="L27" s="118" t="s">
        <v>30</v>
      </c>
      <c r="M27" s="118" t="s">
        <v>204</v>
      </c>
      <c r="N27" s="118" t="s">
        <v>204</v>
      </c>
      <c r="O27" s="118" t="s">
        <v>204</v>
      </c>
      <c r="P27" s="118" t="s">
        <v>204</v>
      </c>
      <c r="Q27" s="118" t="s">
        <v>126</v>
      </c>
      <c r="R27" s="120" t="s">
        <v>33</v>
      </c>
      <c r="S27" s="126"/>
    </row>
    <row r="28" s="111" customFormat="1" ht="94.5" hidden="1" spans="1:19">
      <c r="A28" s="121">
        <v>24</v>
      </c>
      <c r="B28" s="121">
        <v>431</v>
      </c>
      <c r="C28" s="122">
        <v>2018</v>
      </c>
      <c r="D28" s="118" t="s">
        <v>300</v>
      </c>
      <c r="E28" s="118" t="s">
        <v>752</v>
      </c>
      <c r="F28" s="120" t="s">
        <v>1044</v>
      </c>
      <c r="G28" s="118" t="s">
        <v>491</v>
      </c>
      <c r="H28" s="123" t="s">
        <v>1045</v>
      </c>
      <c r="I28" s="118">
        <v>30</v>
      </c>
      <c r="J28" s="124">
        <v>30</v>
      </c>
      <c r="K28" s="124">
        <v>0</v>
      </c>
      <c r="L28" s="118" t="s">
        <v>30</v>
      </c>
      <c r="M28" s="118" t="s">
        <v>1046</v>
      </c>
      <c r="N28" s="118" t="s">
        <v>1046</v>
      </c>
      <c r="O28" s="118" t="s">
        <v>1046</v>
      </c>
      <c r="P28" s="118" t="s">
        <v>1046</v>
      </c>
      <c r="Q28" s="118" t="s">
        <v>126</v>
      </c>
      <c r="R28" s="120" t="s">
        <v>33</v>
      </c>
      <c r="S28" s="126"/>
    </row>
    <row r="29" s="111" customFormat="1" ht="33" hidden="1" customHeight="1" spans="1:19">
      <c r="A29" s="121"/>
      <c r="B29" s="145" t="s">
        <v>1377</v>
      </c>
      <c r="C29" s="142"/>
      <c r="D29" s="142"/>
      <c r="E29" s="142"/>
      <c r="F29" s="146"/>
      <c r="G29" s="142"/>
      <c r="H29" s="142"/>
      <c r="I29" s="142"/>
      <c r="J29" s="142"/>
      <c r="K29" s="142"/>
      <c r="L29" s="142"/>
      <c r="M29" s="142"/>
      <c r="N29" s="142"/>
      <c r="O29" s="142"/>
      <c r="P29" s="142"/>
      <c r="Q29" s="142"/>
      <c r="R29" s="142"/>
      <c r="S29" s="143"/>
    </row>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4:S29" etc:filterBottomFollowUsedRange="0">
    <filterColumn colId="11">
      <customFilters>
        <customFilter operator="equal" val="经营类"/>
      </customFilters>
    </filterColumn>
    <extLst/>
  </autoFilter>
  <mergeCells count="19">
    <mergeCell ref="A1:S1"/>
    <mergeCell ref="I3:K3"/>
    <mergeCell ref="B29:S29"/>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5:R29">
      <formula1>"巩固,升级,盘活,调整"</formula1>
    </dataValidation>
  </dataValidation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S1048576"/>
  <sheetViews>
    <sheetView topLeftCell="F1" workbookViewId="0">
      <selection activeCell="G349" sqref="G349"/>
    </sheetView>
  </sheetViews>
  <sheetFormatPr defaultColWidth="8.89166666666667" defaultRowHeight="13.5"/>
  <cols>
    <col min="1" max="1" width="5" style="24" customWidth="1"/>
    <col min="2" max="2" width="9.225" style="132" customWidth="1"/>
    <col min="3" max="3" width="6.66666666666667" style="132" customWidth="1"/>
    <col min="4" max="5" width="8.89166666666667" style="132"/>
    <col min="6" max="6" width="16.775" style="133" customWidth="1"/>
    <col min="7" max="7" width="15.1083333333333" style="134" customWidth="1"/>
    <col min="8" max="8" width="27.3333333333333" style="130" customWidth="1"/>
    <col min="9" max="12" width="8.89166666666667" style="130"/>
    <col min="13" max="14" width="17.5583333333333" style="130" customWidth="1"/>
    <col min="15" max="16" width="17.5583333333333" style="130" hidden="1" customWidth="1"/>
    <col min="17" max="17" width="19.1083333333333" style="130" hidden="1" customWidth="1"/>
    <col min="18" max="19" width="8.89166666666667" style="134"/>
    <col min="20" max="16384" width="8.89166666666667" style="130"/>
  </cols>
  <sheetData>
    <row r="1" s="130" customFormat="1" ht="25.5" spans="1:19">
      <c r="A1" s="135" t="s">
        <v>1378</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67.5" hidden="1" spans="1:19">
      <c r="A5" s="121">
        <v>1</v>
      </c>
      <c r="B5" s="121">
        <v>2</v>
      </c>
      <c r="C5" s="122">
        <v>2013</v>
      </c>
      <c r="D5" s="118" t="s">
        <v>19</v>
      </c>
      <c r="E5" s="118" t="s">
        <v>562</v>
      </c>
      <c r="F5" s="120" t="s">
        <v>27</v>
      </c>
      <c r="G5" s="118" t="s">
        <v>28</v>
      </c>
      <c r="H5" s="123" t="s">
        <v>29</v>
      </c>
      <c r="I5" s="118">
        <v>80</v>
      </c>
      <c r="J5" s="124">
        <v>80</v>
      </c>
      <c r="K5" s="124">
        <v>0</v>
      </c>
      <c r="L5" s="118" t="s">
        <v>30</v>
      </c>
      <c r="M5" s="118" t="s">
        <v>31</v>
      </c>
      <c r="N5" s="118" t="s">
        <v>31</v>
      </c>
      <c r="O5" s="118" t="s">
        <v>31</v>
      </c>
      <c r="P5" s="118" t="s">
        <v>31</v>
      </c>
      <c r="Q5" s="118" t="s">
        <v>32</v>
      </c>
      <c r="R5" s="120" t="s">
        <v>33</v>
      </c>
      <c r="S5" s="126"/>
    </row>
    <row r="6" s="111" customFormat="1" ht="67.5" spans="1:19">
      <c r="A6" s="121">
        <v>2</v>
      </c>
      <c r="B6" s="121">
        <v>3</v>
      </c>
      <c r="C6" s="122">
        <v>2013</v>
      </c>
      <c r="D6" s="118" t="s">
        <v>19</v>
      </c>
      <c r="E6" s="118" t="s">
        <v>562</v>
      </c>
      <c r="F6" s="120" t="s">
        <v>34</v>
      </c>
      <c r="G6" s="118" t="s">
        <v>35</v>
      </c>
      <c r="H6" s="123" t="s">
        <v>29</v>
      </c>
      <c r="I6" s="118">
        <v>80</v>
      </c>
      <c r="J6" s="124">
        <v>80</v>
      </c>
      <c r="K6" s="124">
        <v>0</v>
      </c>
      <c r="L6" s="118" t="s">
        <v>23</v>
      </c>
      <c r="M6" s="118" t="s">
        <v>36</v>
      </c>
      <c r="N6" s="118" t="s">
        <v>37</v>
      </c>
      <c r="O6" s="118" t="s">
        <v>36</v>
      </c>
      <c r="P6" s="118" t="s">
        <v>36</v>
      </c>
      <c r="Q6" s="118" t="s">
        <v>32</v>
      </c>
      <c r="R6" s="120" t="s">
        <v>38</v>
      </c>
      <c r="S6" s="126"/>
    </row>
    <row r="7" s="111" customFormat="1" ht="81" spans="1:19">
      <c r="A7" s="121">
        <v>3</v>
      </c>
      <c r="B7" s="121">
        <v>4</v>
      </c>
      <c r="C7" s="122">
        <v>2013</v>
      </c>
      <c r="D7" s="118" t="s">
        <v>19</v>
      </c>
      <c r="E7" s="118" t="s">
        <v>562</v>
      </c>
      <c r="F7" s="120" t="s">
        <v>39</v>
      </c>
      <c r="G7" s="118" t="s">
        <v>40</v>
      </c>
      <c r="H7" s="123" t="s">
        <v>41</v>
      </c>
      <c r="I7" s="118">
        <v>22</v>
      </c>
      <c r="J7" s="124">
        <v>22</v>
      </c>
      <c r="K7" s="124">
        <v>0</v>
      </c>
      <c r="L7" s="118" t="s">
        <v>23</v>
      </c>
      <c r="M7" s="118" t="s">
        <v>42</v>
      </c>
      <c r="N7" s="118" t="s">
        <v>42</v>
      </c>
      <c r="O7" s="118" t="s">
        <v>42</v>
      </c>
      <c r="P7" s="118" t="s">
        <v>42</v>
      </c>
      <c r="Q7" s="118" t="s">
        <v>32</v>
      </c>
      <c r="R7" s="120" t="s">
        <v>38</v>
      </c>
      <c r="S7" s="126"/>
    </row>
    <row r="8" s="111" customFormat="1" ht="40.5" hidden="1" spans="1:19">
      <c r="A8" s="121">
        <v>4</v>
      </c>
      <c r="B8" s="121">
        <v>19</v>
      </c>
      <c r="C8" s="122">
        <v>2013</v>
      </c>
      <c r="D8" s="118" t="s">
        <v>19</v>
      </c>
      <c r="E8" s="118" t="s">
        <v>562</v>
      </c>
      <c r="F8" s="120" t="s">
        <v>103</v>
      </c>
      <c r="G8" s="118" t="s">
        <v>104</v>
      </c>
      <c r="H8" s="123" t="s">
        <v>105</v>
      </c>
      <c r="I8" s="118">
        <v>40</v>
      </c>
      <c r="J8" s="124">
        <v>40</v>
      </c>
      <c r="K8" s="124">
        <v>0</v>
      </c>
      <c r="L8" s="118" t="s">
        <v>47</v>
      </c>
      <c r="M8" s="118" t="s">
        <v>1235</v>
      </c>
      <c r="N8" s="118" t="s">
        <v>1235</v>
      </c>
      <c r="O8" s="118" t="s">
        <v>1235</v>
      </c>
      <c r="P8" s="118" t="s">
        <v>1235</v>
      </c>
      <c r="Q8" s="118" t="s">
        <v>1236</v>
      </c>
      <c r="R8" s="120" t="s">
        <v>33</v>
      </c>
      <c r="S8" s="126"/>
    </row>
    <row r="9" s="111" customFormat="1" ht="81" hidden="1" spans="1:19">
      <c r="A9" s="121">
        <v>5</v>
      </c>
      <c r="B9" s="121">
        <v>26</v>
      </c>
      <c r="C9" s="122">
        <v>2013</v>
      </c>
      <c r="D9" s="118" t="s">
        <v>19</v>
      </c>
      <c r="E9" s="118" t="s">
        <v>562</v>
      </c>
      <c r="F9" s="120" t="s">
        <v>134</v>
      </c>
      <c r="G9" s="118" t="s">
        <v>135</v>
      </c>
      <c r="H9" s="123" t="s">
        <v>136</v>
      </c>
      <c r="I9" s="118">
        <v>300</v>
      </c>
      <c r="J9" s="124">
        <v>150</v>
      </c>
      <c r="K9" s="124">
        <v>150</v>
      </c>
      <c r="L9" s="118" t="s">
        <v>30</v>
      </c>
      <c r="M9" s="118" t="s">
        <v>137</v>
      </c>
      <c r="N9" s="118" t="s">
        <v>137</v>
      </c>
      <c r="O9" s="118" t="s">
        <v>137</v>
      </c>
      <c r="P9" s="118" t="s">
        <v>137</v>
      </c>
      <c r="Q9" s="118" t="s">
        <v>32</v>
      </c>
      <c r="R9" s="120" t="s">
        <v>33</v>
      </c>
      <c r="S9" s="126"/>
    </row>
    <row r="10" s="111" customFormat="1" ht="148.5" hidden="1" spans="1:19">
      <c r="A10" s="121">
        <v>6</v>
      </c>
      <c r="B10" s="121">
        <v>48</v>
      </c>
      <c r="C10" s="122">
        <v>2014</v>
      </c>
      <c r="D10" s="118" t="s">
        <v>19</v>
      </c>
      <c r="E10" s="118" t="s">
        <v>562</v>
      </c>
      <c r="F10" s="120" t="s">
        <v>206</v>
      </c>
      <c r="G10" s="118" t="s">
        <v>207</v>
      </c>
      <c r="H10" s="123" t="s">
        <v>208</v>
      </c>
      <c r="I10" s="118">
        <v>200</v>
      </c>
      <c r="J10" s="124">
        <v>200</v>
      </c>
      <c r="K10" s="124">
        <v>0</v>
      </c>
      <c r="L10" s="118" t="s">
        <v>47</v>
      </c>
      <c r="M10" s="118" t="s">
        <v>209</v>
      </c>
      <c r="N10" s="118" t="s">
        <v>209</v>
      </c>
      <c r="O10" s="118" t="s">
        <v>209</v>
      </c>
      <c r="P10" s="118" t="s">
        <v>209</v>
      </c>
      <c r="Q10" s="118" t="s">
        <v>1237</v>
      </c>
      <c r="R10" s="120" t="s">
        <v>33</v>
      </c>
      <c r="S10" s="126"/>
    </row>
    <row r="11" s="111" customFormat="1" ht="27" hidden="1" spans="1:19">
      <c r="A11" s="121">
        <v>7</v>
      </c>
      <c r="B11" s="121">
        <v>51</v>
      </c>
      <c r="C11" s="122">
        <v>2014</v>
      </c>
      <c r="D11" s="118" t="s">
        <v>19</v>
      </c>
      <c r="E11" s="118" t="s">
        <v>562</v>
      </c>
      <c r="F11" s="120" t="s">
        <v>218</v>
      </c>
      <c r="G11" s="118" t="s">
        <v>219</v>
      </c>
      <c r="H11" s="123" t="s">
        <v>220</v>
      </c>
      <c r="I11" s="118">
        <v>25</v>
      </c>
      <c r="J11" s="124">
        <v>25</v>
      </c>
      <c r="K11" s="124">
        <v>0</v>
      </c>
      <c r="L11" s="118" t="s">
        <v>47</v>
      </c>
      <c r="M11" s="118" t="s">
        <v>221</v>
      </c>
      <c r="N11" s="118" t="s">
        <v>221</v>
      </c>
      <c r="O11" s="118" t="s">
        <v>221</v>
      </c>
      <c r="P11" s="118" t="s">
        <v>221</v>
      </c>
      <c r="Q11" s="118" t="s">
        <v>1238</v>
      </c>
      <c r="R11" s="120" t="s">
        <v>33</v>
      </c>
      <c r="S11" s="126"/>
    </row>
    <row r="12" s="111" customFormat="1" ht="40.5" hidden="1" spans="1:19">
      <c r="A12" s="121">
        <v>8</v>
      </c>
      <c r="B12" s="121">
        <v>52</v>
      </c>
      <c r="C12" s="122">
        <v>2014</v>
      </c>
      <c r="D12" s="118" t="s">
        <v>19</v>
      </c>
      <c r="E12" s="118" t="s">
        <v>562</v>
      </c>
      <c r="F12" s="120" t="s">
        <v>222</v>
      </c>
      <c r="G12" s="118" t="s">
        <v>135</v>
      </c>
      <c r="H12" s="123" t="s">
        <v>223</v>
      </c>
      <c r="I12" s="118">
        <v>69.47</v>
      </c>
      <c r="J12" s="124">
        <v>69.47</v>
      </c>
      <c r="K12" s="124">
        <v>0</v>
      </c>
      <c r="L12" s="118" t="s">
        <v>30</v>
      </c>
      <c r="M12" s="118" t="s">
        <v>137</v>
      </c>
      <c r="N12" s="118" t="s">
        <v>137</v>
      </c>
      <c r="O12" s="118" t="s">
        <v>137</v>
      </c>
      <c r="P12" s="118" t="s">
        <v>137</v>
      </c>
      <c r="Q12" s="118" t="s">
        <v>32</v>
      </c>
      <c r="R12" s="120" t="s">
        <v>33</v>
      </c>
      <c r="S12" s="126"/>
    </row>
    <row r="13" s="111" customFormat="1" ht="40.5" hidden="1" spans="1:19">
      <c r="A13" s="121">
        <v>9</v>
      </c>
      <c r="B13" s="121">
        <v>53</v>
      </c>
      <c r="C13" s="122">
        <v>2014</v>
      </c>
      <c r="D13" s="118" t="s">
        <v>19</v>
      </c>
      <c r="E13" s="118" t="s">
        <v>562</v>
      </c>
      <c r="F13" s="120" t="s">
        <v>224</v>
      </c>
      <c r="G13" s="118" t="s">
        <v>35</v>
      </c>
      <c r="H13" s="123" t="s">
        <v>225</v>
      </c>
      <c r="I13" s="118">
        <v>20.8</v>
      </c>
      <c r="J13" s="124">
        <v>20.8</v>
      </c>
      <c r="K13" s="124">
        <v>0</v>
      </c>
      <c r="L13" s="118" t="s">
        <v>30</v>
      </c>
      <c r="M13" s="118" t="s">
        <v>36</v>
      </c>
      <c r="N13" s="118" t="s">
        <v>226</v>
      </c>
      <c r="O13" s="118" t="s">
        <v>36</v>
      </c>
      <c r="P13" s="118" t="s">
        <v>36</v>
      </c>
      <c r="Q13" s="118" t="s">
        <v>32</v>
      </c>
      <c r="R13" s="120" t="s">
        <v>33</v>
      </c>
      <c r="S13" s="126"/>
    </row>
    <row r="14" s="111" customFormat="1" ht="40.5" spans="1:19">
      <c r="A14" s="121">
        <v>10</v>
      </c>
      <c r="B14" s="121">
        <v>80</v>
      </c>
      <c r="C14" s="122">
        <v>2015</v>
      </c>
      <c r="D14" s="118" t="s">
        <v>19</v>
      </c>
      <c r="E14" s="118" t="s">
        <v>562</v>
      </c>
      <c r="F14" s="120" t="s">
        <v>280</v>
      </c>
      <c r="G14" s="118" t="s">
        <v>28</v>
      </c>
      <c r="H14" s="123" t="s">
        <v>281</v>
      </c>
      <c r="I14" s="118">
        <v>30</v>
      </c>
      <c r="J14" s="124">
        <v>30</v>
      </c>
      <c r="K14" s="124">
        <v>0</v>
      </c>
      <c r="L14" s="118" t="s">
        <v>23</v>
      </c>
      <c r="M14" s="118" t="s">
        <v>282</v>
      </c>
      <c r="N14" s="118" t="s">
        <v>282</v>
      </c>
      <c r="O14" s="118" t="s">
        <v>282</v>
      </c>
      <c r="P14" s="118" t="s">
        <v>282</v>
      </c>
      <c r="Q14" s="118" t="s">
        <v>32</v>
      </c>
      <c r="R14" s="120" t="s">
        <v>38</v>
      </c>
      <c r="S14" s="163" t="s">
        <v>54</v>
      </c>
    </row>
    <row r="15" s="111" customFormat="1" ht="135" hidden="1" spans="1:19">
      <c r="A15" s="121">
        <v>11</v>
      </c>
      <c r="B15" s="121">
        <v>102</v>
      </c>
      <c r="C15" s="122">
        <v>2016</v>
      </c>
      <c r="D15" s="118" t="s">
        <v>300</v>
      </c>
      <c r="E15" s="118" t="s">
        <v>562</v>
      </c>
      <c r="F15" s="120" t="s">
        <v>330</v>
      </c>
      <c r="G15" s="118" t="s">
        <v>331</v>
      </c>
      <c r="H15" s="123" t="s">
        <v>332</v>
      </c>
      <c r="I15" s="118">
        <v>116.2</v>
      </c>
      <c r="J15" s="124">
        <v>116.2</v>
      </c>
      <c r="K15" s="124">
        <v>0</v>
      </c>
      <c r="L15" s="118" t="s">
        <v>47</v>
      </c>
      <c r="M15" s="118" t="s">
        <v>333</v>
      </c>
      <c r="N15" s="118" t="s">
        <v>333</v>
      </c>
      <c r="O15" s="118" t="s">
        <v>333</v>
      </c>
      <c r="P15" s="118" t="s">
        <v>333</v>
      </c>
      <c r="Q15" s="118" t="s">
        <v>1239</v>
      </c>
      <c r="R15" s="120" t="s">
        <v>33</v>
      </c>
      <c r="S15" s="126"/>
    </row>
    <row r="16" s="111" customFormat="1" ht="40.5" spans="1:19">
      <c r="A16" s="121">
        <v>12</v>
      </c>
      <c r="B16" s="121">
        <v>115</v>
      </c>
      <c r="C16" s="122">
        <v>2016</v>
      </c>
      <c r="D16" s="118" t="s">
        <v>300</v>
      </c>
      <c r="E16" s="118" t="s">
        <v>562</v>
      </c>
      <c r="F16" s="120" t="s">
        <v>378</v>
      </c>
      <c r="G16" s="118" t="s">
        <v>35</v>
      </c>
      <c r="H16" s="123" t="s">
        <v>379</v>
      </c>
      <c r="I16" s="118">
        <v>23.12</v>
      </c>
      <c r="J16" s="124">
        <v>23.12</v>
      </c>
      <c r="K16" s="124">
        <v>0</v>
      </c>
      <c r="L16" s="118" t="s">
        <v>23</v>
      </c>
      <c r="M16" s="118" t="s">
        <v>36</v>
      </c>
      <c r="N16" s="118" t="s">
        <v>36</v>
      </c>
      <c r="O16" s="118" t="s">
        <v>36</v>
      </c>
      <c r="P16" s="118" t="s">
        <v>36</v>
      </c>
      <c r="Q16" s="118" t="s">
        <v>32</v>
      </c>
      <c r="R16" s="120" t="s">
        <v>102</v>
      </c>
      <c r="S16" s="126"/>
    </row>
    <row r="17" s="111" customFormat="1" ht="189" spans="1:19">
      <c r="A17" s="121">
        <v>13</v>
      </c>
      <c r="B17" s="121">
        <v>147</v>
      </c>
      <c r="C17" s="122">
        <v>2017</v>
      </c>
      <c r="D17" s="118" t="s">
        <v>300</v>
      </c>
      <c r="E17" s="118" t="s">
        <v>562</v>
      </c>
      <c r="F17" s="120" t="s">
        <v>464</v>
      </c>
      <c r="G17" s="118" t="s">
        <v>465</v>
      </c>
      <c r="H17" s="123" t="s">
        <v>466</v>
      </c>
      <c r="I17" s="118">
        <v>1300</v>
      </c>
      <c r="J17" s="124">
        <v>1300</v>
      </c>
      <c r="K17" s="124">
        <v>0</v>
      </c>
      <c r="L17" s="118" t="s">
        <v>23</v>
      </c>
      <c r="M17" s="118" t="s">
        <v>467</v>
      </c>
      <c r="N17" s="118" t="s">
        <v>467</v>
      </c>
      <c r="O17" s="118" t="s">
        <v>467</v>
      </c>
      <c r="P17" s="118" t="s">
        <v>467</v>
      </c>
      <c r="Q17" s="118" t="s">
        <v>32</v>
      </c>
      <c r="R17" s="120" t="s">
        <v>38</v>
      </c>
      <c r="S17" s="126"/>
    </row>
    <row r="18" s="111" customFormat="1" ht="40.5" spans="1:19">
      <c r="A18" s="121">
        <v>14</v>
      </c>
      <c r="B18" s="121">
        <v>149</v>
      </c>
      <c r="C18" s="122">
        <v>2017</v>
      </c>
      <c r="D18" s="118" t="s">
        <v>300</v>
      </c>
      <c r="E18" s="118" t="s">
        <v>562</v>
      </c>
      <c r="F18" s="120" t="s">
        <v>471</v>
      </c>
      <c r="G18" s="118" t="s">
        <v>219</v>
      </c>
      <c r="H18" s="123" t="s">
        <v>472</v>
      </c>
      <c r="I18" s="118">
        <v>39.79</v>
      </c>
      <c r="J18" s="124">
        <v>39.79</v>
      </c>
      <c r="K18" s="124">
        <v>0</v>
      </c>
      <c r="L18" s="118" t="s">
        <v>23</v>
      </c>
      <c r="M18" s="118" t="s">
        <v>473</v>
      </c>
      <c r="N18" s="118" t="s">
        <v>473</v>
      </c>
      <c r="O18" s="118" t="s">
        <v>473</v>
      </c>
      <c r="P18" s="118" t="s">
        <v>473</v>
      </c>
      <c r="Q18" s="118" t="s">
        <v>32</v>
      </c>
      <c r="R18" s="120" t="s">
        <v>127</v>
      </c>
      <c r="S18" s="126"/>
    </row>
    <row r="19" s="111" customFormat="1" ht="40.5" spans="1:19">
      <c r="A19" s="121">
        <v>15</v>
      </c>
      <c r="B19" s="121">
        <v>150</v>
      </c>
      <c r="C19" s="122">
        <v>2017</v>
      </c>
      <c r="D19" s="118" t="s">
        <v>300</v>
      </c>
      <c r="E19" s="118" t="s">
        <v>562</v>
      </c>
      <c r="F19" s="120" t="s">
        <v>474</v>
      </c>
      <c r="G19" s="118" t="s">
        <v>35</v>
      </c>
      <c r="H19" s="123" t="s">
        <v>475</v>
      </c>
      <c r="I19" s="118">
        <v>20.98</v>
      </c>
      <c r="J19" s="124">
        <v>20.98</v>
      </c>
      <c r="K19" s="124">
        <v>0</v>
      </c>
      <c r="L19" s="118" t="s">
        <v>23</v>
      </c>
      <c r="M19" s="118" t="s">
        <v>36</v>
      </c>
      <c r="N19" s="118" t="s">
        <v>36</v>
      </c>
      <c r="O19" s="118" t="s">
        <v>36</v>
      </c>
      <c r="P19" s="118" t="s">
        <v>36</v>
      </c>
      <c r="Q19" s="118" t="s">
        <v>32</v>
      </c>
      <c r="R19" s="120" t="s">
        <v>102</v>
      </c>
      <c r="S19" s="126"/>
    </row>
    <row r="20" s="111" customFormat="1" ht="40.5" hidden="1" spans="1:19">
      <c r="A20" s="121">
        <v>16</v>
      </c>
      <c r="B20" s="121">
        <v>156</v>
      </c>
      <c r="C20" s="122">
        <v>2017</v>
      </c>
      <c r="D20" s="118" t="s">
        <v>300</v>
      </c>
      <c r="E20" s="118" t="s">
        <v>562</v>
      </c>
      <c r="F20" s="120" t="s">
        <v>494</v>
      </c>
      <c r="G20" s="118" t="s">
        <v>135</v>
      </c>
      <c r="H20" s="123" t="s">
        <v>495</v>
      </c>
      <c r="I20" s="118">
        <v>5.23</v>
      </c>
      <c r="J20" s="124">
        <v>5.23</v>
      </c>
      <c r="K20" s="124">
        <v>0</v>
      </c>
      <c r="L20" s="118" t="s">
        <v>47</v>
      </c>
      <c r="M20" s="118" t="s">
        <v>496</v>
      </c>
      <c r="N20" s="118" t="s">
        <v>496</v>
      </c>
      <c r="O20" s="118" t="s">
        <v>496</v>
      </c>
      <c r="P20" s="118" t="s">
        <v>496</v>
      </c>
      <c r="Q20" s="118" t="s">
        <v>1240</v>
      </c>
      <c r="R20" s="120" t="s">
        <v>33</v>
      </c>
      <c r="S20" s="126"/>
    </row>
    <row r="21" s="111" customFormat="1" ht="27" hidden="1" spans="1:19">
      <c r="A21" s="121">
        <v>17</v>
      </c>
      <c r="B21" s="121">
        <v>164</v>
      </c>
      <c r="C21" s="122">
        <v>2017</v>
      </c>
      <c r="D21" s="118" t="s">
        <v>300</v>
      </c>
      <c r="E21" s="118" t="s">
        <v>562</v>
      </c>
      <c r="F21" s="120" t="s">
        <v>517</v>
      </c>
      <c r="G21" s="118" t="s">
        <v>518</v>
      </c>
      <c r="H21" s="123" t="s">
        <v>519</v>
      </c>
      <c r="I21" s="118">
        <v>50</v>
      </c>
      <c r="J21" s="124">
        <v>50</v>
      </c>
      <c r="K21" s="124">
        <v>0</v>
      </c>
      <c r="L21" s="118" t="s">
        <v>47</v>
      </c>
      <c r="M21" s="118" t="s">
        <v>520</v>
      </c>
      <c r="N21" s="118" t="s">
        <v>520</v>
      </c>
      <c r="O21" s="118" t="s">
        <v>520</v>
      </c>
      <c r="P21" s="118" t="s">
        <v>520</v>
      </c>
      <c r="Q21" s="118" t="s">
        <v>1241</v>
      </c>
      <c r="R21" s="120" t="s">
        <v>33</v>
      </c>
      <c r="S21" s="126"/>
    </row>
    <row r="22" s="111" customFormat="1" ht="54" spans="1:19">
      <c r="A22" s="121">
        <v>18</v>
      </c>
      <c r="B22" s="121">
        <v>167</v>
      </c>
      <c r="C22" s="122">
        <v>2017</v>
      </c>
      <c r="D22" s="118" t="s">
        <v>300</v>
      </c>
      <c r="E22" s="118" t="s">
        <v>562</v>
      </c>
      <c r="F22" s="120" t="s">
        <v>526</v>
      </c>
      <c r="G22" s="118" t="s">
        <v>104</v>
      </c>
      <c r="H22" s="123" t="s">
        <v>527</v>
      </c>
      <c r="I22" s="118">
        <v>30</v>
      </c>
      <c r="J22" s="124">
        <v>30</v>
      </c>
      <c r="K22" s="124">
        <v>0</v>
      </c>
      <c r="L22" s="118" t="s">
        <v>23</v>
      </c>
      <c r="M22" s="118" t="s">
        <v>528</v>
      </c>
      <c r="N22" s="118" t="s">
        <v>529</v>
      </c>
      <c r="O22" s="118" t="s">
        <v>528</v>
      </c>
      <c r="P22" s="118" t="s">
        <v>528</v>
      </c>
      <c r="Q22" s="118" t="s">
        <v>32</v>
      </c>
      <c r="R22" s="120" t="s">
        <v>38</v>
      </c>
      <c r="S22" s="126"/>
    </row>
    <row r="23" s="111" customFormat="1" ht="40.5" spans="1:19">
      <c r="A23" s="121">
        <v>19</v>
      </c>
      <c r="B23" s="121">
        <v>185</v>
      </c>
      <c r="C23" s="122">
        <v>2018</v>
      </c>
      <c r="D23" s="118" t="s">
        <v>300</v>
      </c>
      <c r="E23" s="118" t="s">
        <v>562</v>
      </c>
      <c r="F23" s="120" t="s">
        <v>561</v>
      </c>
      <c r="G23" s="118" t="s">
        <v>562</v>
      </c>
      <c r="H23" s="123" t="s">
        <v>563</v>
      </c>
      <c r="I23" s="118">
        <v>779.98</v>
      </c>
      <c r="J23" s="124">
        <v>530</v>
      </c>
      <c r="K23" s="124">
        <v>249.98</v>
      </c>
      <c r="L23" s="118" t="s">
        <v>23</v>
      </c>
      <c r="M23" s="118" t="s">
        <v>564</v>
      </c>
      <c r="N23" s="118" t="s">
        <v>564</v>
      </c>
      <c r="O23" s="118" t="s">
        <v>564</v>
      </c>
      <c r="P23" s="118" t="s">
        <v>564</v>
      </c>
      <c r="Q23" s="118" t="s">
        <v>32</v>
      </c>
      <c r="R23" s="120" t="s">
        <v>102</v>
      </c>
      <c r="S23" s="126" t="s">
        <v>1004</v>
      </c>
    </row>
    <row r="24" s="111" customFormat="1" ht="40.5" spans="1:19">
      <c r="A24" s="121">
        <v>20</v>
      </c>
      <c r="B24" s="121">
        <v>196</v>
      </c>
      <c r="C24" s="122">
        <v>2018</v>
      </c>
      <c r="D24" s="118" t="s">
        <v>300</v>
      </c>
      <c r="E24" s="118" t="s">
        <v>562</v>
      </c>
      <c r="F24" s="120" t="s">
        <v>604</v>
      </c>
      <c r="G24" s="118" t="s">
        <v>104</v>
      </c>
      <c r="H24" s="123" t="s">
        <v>605</v>
      </c>
      <c r="I24" s="118">
        <v>200</v>
      </c>
      <c r="J24" s="124">
        <v>90</v>
      </c>
      <c r="K24" s="124">
        <v>110</v>
      </c>
      <c r="L24" s="118" t="s">
        <v>23</v>
      </c>
      <c r="M24" s="118" t="s">
        <v>528</v>
      </c>
      <c r="N24" s="118" t="s">
        <v>529</v>
      </c>
      <c r="O24" s="118" t="s">
        <v>528</v>
      </c>
      <c r="P24" s="118" t="s">
        <v>528</v>
      </c>
      <c r="Q24" s="118" t="s">
        <v>32</v>
      </c>
      <c r="R24" s="120" t="s">
        <v>38</v>
      </c>
      <c r="S24" s="126"/>
    </row>
    <row r="25" s="111" customFormat="1" ht="81" spans="1:19">
      <c r="A25" s="121">
        <v>21</v>
      </c>
      <c r="B25" s="121">
        <v>213</v>
      </c>
      <c r="C25" s="122">
        <v>2018</v>
      </c>
      <c r="D25" s="118" t="s">
        <v>300</v>
      </c>
      <c r="E25" s="118" t="s">
        <v>562</v>
      </c>
      <c r="F25" s="120" t="s">
        <v>654</v>
      </c>
      <c r="G25" s="118" t="s">
        <v>219</v>
      </c>
      <c r="H25" s="123" t="s">
        <v>655</v>
      </c>
      <c r="I25" s="118">
        <v>400</v>
      </c>
      <c r="J25" s="124">
        <v>200</v>
      </c>
      <c r="K25" s="124">
        <v>200</v>
      </c>
      <c r="L25" s="118" t="s">
        <v>23</v>
      </c>
      <c r="M25" s="118" t="s">
        <v>473</v>
      </c>
      <c r="N25" s="118" t="s">
        <v>656</v>
      </c>
      <c r="O25" s="118" t="s">
        <v>473</v>
      </c>
      <c r="P25" s="118" t="s">
        <v>473</v>
      </c>
      <c r="Q25" s="118" t="s">
        <v>32</v>
      </c>
      <c r="R25" s="120" t="s">
        <v>38</v>
      </c>
      <c r="S25" s="126"/>
    </row>
    <row r="26" s="111" customFormat="1" ht="40.5" hidden="1" spans="1:19">
      <c r="A26" s="121">
        <v>22</v>
      </c>
      <c r="B26" s="121">
        <v>214</v>
      </c>
      <c r="C26" s="122">
        <v>2018</v>
      </c>
      <c r="D26" s="118" t="s">
        <v>300</v>
      </c>
      <c r="E26" s="118" t="s">
        <v>562</v>
      </c>
      <c r="F26" s="120" t="s">
        <v>657</v>
      </c>
      <c r="G26" s="118" t="s">
        <v>28</v>
      </c>
      <c r="H26" s="123" t="s">
        <v>658</v>
      </c>
      <c r="I26" s="118">
        <v>30</v>
      </c>
      <c r="J26" s="124">
        <v>30</v>
      </c>
      <c r="K26" s="124">
        <v>0</v>
      </c>
      <c r="L26" s="118" t="s">
        <v>47</v>
      </c>
      <c r="M26" s="118" t="s">
        <v>659</v>
      </c>
      <c r="N26" s="118" t="s">
        <v>660</v>
      </c>
      <c r="O26" s="118" t="s">
        <v>659</v>
      </c>
      <c r="P26" s="118" t="s">
        <v>659</v>
      </c>
      <c r="Q26" s="118" t="s">
        <v>1242</v>
      </c>
      <c r="R26" s="120"/>
      <c r="S26" s="126"/>
    </row>
    <row r="27" s="111" customFormat="1" ht="40.5" spans="1:19">
      <c r="A27" s="121">
        <v>23</v>
      </c>
      <c r="B27" s="164">
        <v>215</v>
      </c>
      <c r="C27" s="122">
        <v>2018</v>
      </c>
      <c r="D27" s="118" t="s">
        <v>300</v>
      </c>
      <c r="E27" s="118" t="s">
        <v>562</v>
      </c>
      <c r="F27" s="165" t="s">
        <v>661</v>
      </c>
      <c r="G27" s="118" t="s">
        <v>662</v>
      </c>
      <c r="H27" s="123" t="s">
        <v>663</v>
      </c>
      <c r="I27" s="118">
        <v>30</v>
      </c>
      <c r="J27" s="124">
        <v>30</v>
      </c>
      <c r="K27" s="124">
        <v>0</v>
      </c>
      <c r="L27" s="118" t="s">
        <v>23</v>
      </c>
      <c r="M27" s="118" t="s">
        <v>664</v>
      </c>
      <c r="N27" s="118" t="s">
        <v>665</v>
      </c>
      <c r="O27" s="118" t="s">
        <v>664</v>
      </c>
      <c r="P27" s="118" t="s">
        <v>664</v>
      </c>
      <c r="Q27" s="118" t="s">
        <v>32</v>
      </c>
      <c r="R27" s="120" t="s">
        <v>102</v>
      </c>
      <c r="S27" s="126"/>
    </row>
    <row r="28" s="111" customFormat="1" ht="283.5" hidden="1" spans="1:19">
      <c r="A28" s="121">
        <v>24</v>
      </c>
      <c r="B28" s="121">
        <v>247</v>
      </c>
      <c r="C28" s="122">
        <v>2020</v>
      </c>
      <c r="D28" s="118" t="s">
        <v>300</v>
      </c>
      <c r="E28" s="118" t="s">
        <v>562</v>
      </c>
      <c r="F28" s="120" t="s">
        <v>756</v>
      </c>
      <c r="G28" s="118" t="s">
        <v>757</v>
      </c>
      <c r="H28" s="123" t="s">
        <v>758</v>
      </c>
      <c r="I28" s="118">
        <v>1099.36</v>
      </c>
      <c r="J28" s="124">
        <v>1099.36</v>
      </c>
      <c r="K28" s="124">
        <v>0</v>
      </c>
      <c r="L28" s="118" t="s">
        <v>30</v>
      </c>
      <c r="M28" s="118" t="s">
        <v>759</v>
      </c>
      <c r="N28" s="118" t="s">
        <v>760</v>
      </c>
      <c r="O28" s="118" t="s">
        <v>759</v>
      </c>
      <c r="P28" s="118" t="s">
        <v>759</v>
      </c>
      <c r="Q28" s="118" t="s">
        <v>761</v>
      </c>
      <c r="R28" s="120"/>
      <c r="S28" s="126"/>
    </row>
    <row r="29" s="111" customFormat="1" ht="40.5" spans="1:19">
      <c r="A29" s="121">
        <v>25</v>
      </c>
      <c r="B29" s="121">
        <v>295</v>
      </c>
      <c r="C29" s="122">
        <v>2021</v>
      </c>
      <c r="D29" s="118" t="s">
        <v>823</v>
      </c>
      <c r="E29" s="118" t="s">
        <v>562</v>
      </c>
      <c r="F29" s="120" t="s">
        <v>833</v>
      </c>
      <c r="G29" s="118" t="s">
        <v>219</v>
      </c>
      <c r="H29" s="123" t="s">
        <v>834</v>
      </c>
      <c r="I29" s="118">
        <v>348.19</v>
      </c>
      <c r="J29" s="124">
        <v>348.19</v>
      </c>
      <c r="K29" s="124">
        <v>0</v>
      </c>
      <c r="L29" s="118" t="s">
        <v>23</v>
      </c>
      <c r="M29" s="118" t="s">
        <v>473</v>
      </c>
      <c r="N29" s="118" t="s">
        <v>835</v>
      </c>
      <c r="O29" s="118" t="s">
        <v>473</v>
      </c>
      <c r="P29" s="118" t="s">
        <v>835</v>
      </c>
      <c r="Q29" s="118" t="s">
        <v>32</v>
      </c>
      <c r="R29" s="120" t="s">
        <v>102</v>
      </c>
      <c r="S29" s="126"/>
    </row>
    <row r="30" s="111" customFormat="1" ht="94.5" spans="1:19">
      <c r="A30" s="121">
        <v>26</v>
      </c>
      <c r="B30" s="121">
        <v>298</v>
      </c>
      <c r="C30" s="122">
        <v>2021</v>
      </c>
      <c r="D30" s="118" t="s">
        <v>823</v>
      </c>
      <c r="E30" s="118" t="s">
        <v>562</v>
      </c>
      <c r="F30" s="120" t="s">
        <v>841</v>
      </c>
      <c r="G30" s="118" t="s">
        <v>662</v>
      </c>
      <c r="H30" s="123" t="s">
        <v>842</v>
      </c>
      <c r="I30" s="118">
        <v>197.43</v>
      </c>
      <c r="J30" s="124">
        <v>197.43</v>
      </c>
      <c r="K30" s="124">
        <v>0</v>
      </c>
      <c r="L30" s="118" t="s">
        <v>23</v>
      </c>
      <c r="M30" s="124" t="s">
        <v>1243</v>
      </c>
      <c r="N30" s="118" t="s">
        <v>665</v>
      </c>
      <c r="O30" s="124" t="s">
        <v>1244</v>
      </c>
      <c r="P30" s="124" t="s">
        <v>1244</v>
      </c>
      <c r="Q30" s="118" t="s">
        <v>32</v>
      </c>
      <c r="R30" s="120" t="s">
        <v>38</v>
      </c>
      <c r="S30" s="126"/>
    </row>
    <row r="31" s="111" customFormat="1" ht="40.5" hidden="1" spans="1:19">
      <c r="A31" s="121">
        <v>27</v>
      </c>
      <c r="B31" s="121">
        <v>299</v>
      </c>
      <c r="C31" s="122">
        <v>2021</v>
      </c>
      <c r="D31" s="118" t="s">
        <v>823</v>
      </c>
      <c r="E31" s="118" t="s">
        <v>562</v>
      </c>
      <c r="F31" s="120" t="s">
        <v>844</v>
      </c>
      <c r="G31" s="118" t="s">
        <v>845</v>
      </c>
      <c r="H31" s="123" t="s">
        <v>846</v>
      </c>
      <c r="I31" s="118">
        <v>49.91</v>
      </c>
      <c r="J31" s="124">
        <v>49.91</v>
      </c>
      <c r="K31" s="124">
        <v>0</v>
      </c>
      <c r="L31" s="118" t="s">
        <v>47</v>
      </c>
      <c r="M31" s="118" t="s">
        <v>847</v>
      </c>
      <c r="N31" s="118" t="s">
        <v>847</v>
      </c>
      <c r="O31" s="118" t="s">
        <v>847</v>
      </c>
      <c r="P31" s="118" t="s">
        <v>847</v>
      </c>
      <c r="Q31" s="118" t="s">
        <v>1245</v>
      </c>
      <c r="R31" s="120" t="s">
        <v>33</v>
      </c>
      <c r="S31" s="126"/>
    </row>
    <row r="32" s="111" customFormat="1" ht="108" spans="1:19">
      <c r="A32" s="121">
        <v>28</v>
      </c>
      <c r="B32" s="121">
        <v>303</v>
      </c>
      <c r="C32" s="122">
        <v>2021</v>
      </c>
      <c r="D32" s="118" t="s">
        <v>823</v>
      </c>
      <c r="E32" s="118" t="s">
        <v>562</v>
      </c>
      <c r="F32" s="120" t="s">
        <v>857</v>
      </c>
      <c r="G32" s="118" t="s">
        <v>845</v>
      </c>
      <c r="H32" s="123" t="s">
        <v>858</v>
      </c>
      <c r="I32" s="118">
        <v>999.84</v>
      </c>
      <c r="J32" s="124">
        <v>999.84</v>
      </c>
      <c r="K32" s="124">
        <v>0</v>
      </c>
      <c r="L32" s="118" t="s">
        <v>23</v>
      </c>
      <c r="M32" s="118" t="s">
        <v>859</v>
      </c>
      <c r="N32" s="118" t="s">
        <v>656</v>
      </c>
      <c r="O32" s="118" t="s">
        <v>859</v>
      </c>
      <c r="P32" s="118" t="s">
        <v>859</v>
      </c>
      <c r="Q32" s="118" t="s">
        <v>32</v>
      </c>
      <c r="R32" s="120" t="s">
        <v>38</v>
      </c>
      <c r="S32" s="126"/>
    </row>
    <row r="33" s="111" customFormat="1" ht="135" hidden="1" spans="1:19">
      <c r="A33" s="121">
        <v>29</v>
      </c>
      <c r="B33" s="121">
        <v>330</v>
      </c>
      <c r="C33" s="122">
        <v>2022</v>
      </c>
      <c r="D33" s="118" t="s">
        <v>823</v>
      </c>
      <c r="E33" s="118" t="s">
        <v>562</v>
      </c>
      <c r="F33" s="120" t="s">
        <v>915</v>
      </c>
      <c r="G33" s="118" t="s">
        <v>916</v>
      </c>
      <c r="H33" s="123" t="s">
        <v>917</v>
      </c>
      <c r="I33" s="118">
        <v>74.5296</v>
      </c>
      <c r="J33" s="124">
        <v>74.5296</v>
      </c>
      <c r="K33" s="124">
        <v>0</v>
      </c>
      <c r="L33" s="118" t="s">
        <v>47</v>
      </c>
      <c r="M33" s="118" t="s">
        <v>918</v>
      </c>
      <c r="N33" s="118" t="s">
        <v>918</v>
      </c>
      <c r="O33" s="118" t="s">
        <v>918</v>
      </c>
      <c r="P33" s="118" t="s">
        <v>918</v>
      </c>
      <c r="Q33" s="118" t="s">
        <v>1246</v>
      </c>
      <c r="R33" s="120" t="s">
        <v>33</v>
      </c>
      <c r="S33" s="126"/>
    </row>
    <row r="34" s="111" customFormat="1" ht="40.5" hidden="1" spans="1:19">
      <c r="A34" s="121">
        <v>30</v>
      </c>
      <c r="B34" s="121">
        <v>333</v>
      </c>
      <c r="C34" s="122">
        <v>2022</v>
      </c>
      <c r="D34" s="118" t="s">
        <v>823</v>
      </c>
      <c r="E34" s="118" t="s">
        <v>562</v>
      </c>
      <c r="F34" s="120" t="s">
        <v>925</v>
      </c>
      <c r="G34" s="118" t="s">
        <v>28</v>
      </c>
      <c r="H34" s="123" t="s">
        <v>926</v>
      </c>
      <c r="I34" s="118">
        <v>50</v>
      </c>
      <c r="J34" s="124">
        <v>50</v>
      </c>
      <c r="K34" s="124">
        <v>0</v>
      </c>
      <c r="L34" s="118" t="s">
        <v>47</v>
      </c>
      <c r="M34" s="118" t="s">
        <v>927</v>
      </c>
      <c r="N34" s="118" t="s">
        <v>927</v>
      </c>
      <c r="O34" s="118" t="s">
        <v>927</v>
      </c>
      <c r="P34" s="118" t="s">
        <v>927</v>
      </c>
      <c r="Q34" s="118" t="s">
        <v>1242</v>
      </c>
      <c r="R34" s="120" t="s">
        <v>33</v>
      </c>
      <c r="S34" s="126"/>
    </row>
    <row r="35" s="111" customFormat="1" ht="67.5" spans="1:19">
      <c r="A35" s="121">
        <v>31</v>
      </c>
      <c r="B35" s="121">
        <v>338</v>
      </c>
      <c r="C35" s="122">
        <v>2022</v>
      </c>
      <c r="D35" s="118" t="s">
        <v>823</v>
      </c>
      <c r="E35" s="118" t="s">
        <v>562</v>
      </c>
      <c r="F35" s="120" t="s">
        <v>934</v>
      </c>
      <c r="G35" s="118" t="s">
        <v>40</v>
      </c>
      <c r="H35" s="123" t="s">
        <v>935</v>
      </c>
      <c r="I35" s="118">
        <v>999.93</v>
      </c>
      <c r="J35" s="124">
        <v>999.93</v>
      </c>
      <c r="K35" s="124">
        <v>0</v>
      </c>
      <c r="L35" s="118" t="s">
        <v>23</v>
      </c>
      <c r="M35" s="124" t="s">
        <v>1247</v>
      </c>
      <c r="N35" s="118" t="s">
        <v>936</v>
      </c>
      <c r="O35" s="124" t="s">
        <v>1247</v>
      </c>
      <c r="P35" s="124" t="s">
        <v>1248</v>
      </c>
      <c r="Q35" s="118" t="s">
        <v>32</v>
      </c>
      <c r="R35" s="120" t="s">
        <v>102</v>
      </c>
      <c r="S35" s="126"/>
    </row>
    <row r="36" s="111" customFormat="1" ht="54" hidden="1" spans="1:19">
      <c r="A36" s="121">
        <v>32</v>
      </c>
      <c r="B36" s="121">
        <v>340</v>
      </c>
      <c r="C36" s="122">
        <v>2022</v>
      </c>
      <c r="D36" s="118" t="s">
        <v>823</v>
      </c>
      <c r="E36" s="118" t="s">
        <v>562</v>
      </c>
      <c r="F36" s="120" t="s">
        <v>937</v>
      </c>
      <c r="G36" s="118" t="s">
        <v>662</v>
      </c>
      <c r="H36" s="123" t="s">
        <v>938</v>
      </c>
      <c r="I36" s="118">
        <v>107.02</v>
      </c>
      <c r="J36" s="124">
        <v>107.02</v>
      </c>
      <c r="K36" s="124">
        <v>0</v>
      </c>
      <c r="L36" s="118" t="s">
        <v>30</v>
      </c>
      <c r="M36" s="124" t="s">
        <v>1249</v>
      </c>
      <c r="N36" s="124" t="s">
        <v>1243</v>
      </c>
      <c r="O36" s="124" t="s">
        <v>1243</v>
      </c>
      <c r="P36" s="124" t="s">
        <v>1243</v>
      </c>
      <c r="Q36" s="118" t="s">
        <v>32</v>
      </c>
      <c r="R36" s="120" t="s">
        <v>33</v>
      </c>
      <c r="S36" s="126"/>
    </row>
    <row r="37" s="111" customFormat="1" ht="54" hidden="1" spans="1:19">
      <c r="A37" s="121">
        <v>33</v>
      </c>
      <c r="B37" s="121">
        <v>351</v>
      </c>
      <c r="C37" s="122">
        <v>2023</v>
      </c>
      <c r="D37" s="118" t="s">
        <v>823</v>
      </c>
      <c r="E37" s="118" t="s">
        <v>562</v>
      </c>
      <c r="F37" s="120" t="s">
        <v>950</v>
      </c>
      <c r="G37" s="118" t="s">
        <v>35</v>
      </c>
      <c r="H37" s="123" t="s">
        <v>951</v>
      </c>
      <c r="I37" s="118">
        <v>419.86</v>
      </c>
      <c r="J37" s="124">
        <v>419.86</v>
      </c>
      <c r="K37" s="124">
        <v>0</v>
      </c>
      <c r="L37" s="118" t="s">
        <v>47</v>
      </c>
      <c r="M37" s="118" t="s">
        <v>952</v>
      </c>
      <c r="N37" s="118" t="s">
        <v>952</v>
      </c>
      <c r="O37" s="118" t="s">
        <v>952</v>
      </c>
      <c r="P37" s="118" t="s">
        <v>952</v>
      </c>
      <c r="Q37" s="118"/>
      <c r="R37" s="120" t="s">
        <v>33</v>
      </c>
      <c r="S37" s="126"/>
    </row>
    <row r="38" s="111" customFormat="1" ht="67.5" spans="1:19">
      <c r="A38" s="121">
        <v>34</v>
      </c>
      <c r="B38" s="121">
        <v>352</v>
      </c>
      <c r="C38" s="122">
        <v>2023</v>
      </c>
      <c r="D38" s="118" t="s">
        <v>823</v>
      </c>
      <c r="E38" s="118" t="s">
        <v>562</v>
      </c>
      <c r="F38" s="120" t="s">
        <v>953</v>
      </c>
      <c r="G38" s="118" t="s">
        <v>28</v>
      </c>
      <c r="H38" s="123" t="s">
        <v>954</v>
      </c>
      <c r="I38" s="118">
        <v>108.245151</v>
      </c>
      <c r="J38" s="124">
        <v>108.245151</v>
      </c>
      <c r="K38" s="124">
        <v>0</v>
      </c>
      <c r="L38" s="118" t="s">
        <v>23</v>
      </c>
      <c r="M38" s="118" t="s">
        <v>31</v>
      </c>
      <c r="N38" s="118" t="s">
        <v>31</v>
      </c>
      <c r="O38" s="118" t="s">
        <v>31</v>
      </c>
      <c r="P38" s="118" t="s">
        <v>31</v>
      </c>
      <c r="Q38" s="118" t="s">
        <v>32</v>
      </c>
      <c r="R38" s="120" t="s">
        <v>102</v>
      </c>
      <c r="S38" s="126"/>
    </row>
    <row r="39" s="111" customFormat="1" ht="40.5" spans="1:19">
      <c r="A39" s="121">
        <v>35</v>
      </c>
      <c r="B39" s="121">
        <v>397</v>
      </c>
      <c r="C39" s="122">
        <v>2016</v>
      </c>
      <c r="D39" s="118" t="s">
        <v>993</v>
      </c>
      <c r="E39" s="118" t="s">
        <v>562</v>
      </c>
      <c r="F39" s="120" t="s">
        <v>1001</v>
      </c>
      <c r="G39" s="118" t="s">
        <v>562</v>
      </c>
      <c r="H39" s="123" t="s">
        <v>1002</v>
      </c>
      <c r="I39" s="118">
        <v>185.26</v>
      </c>
      <c r="J39" s="124">
        <v>185.26</v>
      </c>
      <c r="K39" s="124">
        <v>0</v>
      </c>
      <c r="L39" s="118" t="s">
        <v>23</v>
      </c>
      <c r="M39" s="118" t="s">
        <v>1003</v>
      </c>
      <c r="N39" s="118" t="s">
        <v>564</v>
      </c>
      <c r="O39" s="118" t="s">
        <v>1003</v>
      </c>
      <c r="P39" s="118" t="s">
        <v>1003</v>
      </c>
      <c r="Q39" s="118" t="s">
        <v>32</v>
      </c>
      <c r="R39" s="120" t="s">
        <v>102</v>
      </c>
      <c r="S39" s="126" t="s">
        <v>1004</v>
      </c>
    </row>
    <row r="40" s="111" customFormat="1" ht="189" hidden="1" spans="1:19">
      <c r="A40" s="121">
        <v>36</v>
      </c>
      <c r="B40" s="121">
        <v>412</v>
      </c>
      <c r="C40" s="122">
        <v>2016</v>
      </c>
      <c r="D40" s="118" t="s">
        <v>300</v>
      </c>
      <c r="E40" s="118" t="s">
        <v>562</v>
      </c>
      <c r="F40" s="120" t="s">
        <v>1032</v>
      </c>
      <c r="G40" s="118" t="s">
        <v>1217</v>
      </c>
      <c r="H40" s="123" t="s">
        <v>1034</v>
      </c>
      <c r="I40" s="118">
        <v>238</v>
      </c>
      <c r="J40" s="124">
        <v>238</v>
      </c>
      <c r="K40" s="124">
        <v>0</v>
      </c>
      <c r="L40" s="118" t="s">
        <v>30</v>
      </c>
      <c r="M40" s="118" t="s">
        <v>1035</v>
      </c>
      <c r="N40" s="118" t="s">
        <v>1035</v>
      </c>
      <c r="O40" s="118" t="s">
        <v>1035</v>
      </c>
      <c r="P40" s="118" t="s">
        <v>1035</v>
      </c>
      <c r="Q40" s="118" t="s">
        <v>1036</v>
      </c>
      <c r="R40" s="120" t="s">
        <v>33</v>
      </c>
      <c r="S40" s="126"/>
    </row>
    <row r="41" s="111" customFormat="1" ht="33" hidden="1" customHeight="1" spans="1:19">
      <c r="A41" s="121"/>
      <c r="B41" s="145" t="s">
        <v>1379</v>
      </c>
      <c r="C41" s="142"/>
      <c r="D41" s="142"/>
      <c r="E41" s="142"/>
      <c r="F41" s="146"/>
      <c r="G41" s="142"/>
      <c r="H41" s="142"/>
      <c r="I41" s="142"/>
      <c r="J41" s="142"/>
      <c r="K41" s="142"/>
      <c r="L41" s="142"/>
      <c r="M41" s="142"/>
      <c r="N41" s="142"/>
      <c r="O41" s="142"/>
      <c r="P41" s="142"/>
      <c r="Q41" s="142"/>
      <c r="R41" s="142"/>
      <c r="S41" s="143"/>
    </row>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4:S41" etc:filterBottomFollowUsedRange="0">
    <filterColumn colId="11">
      <customFilters>
        <customFilter operator="equal" val="经营类"/>
      </customFilters>
    </filterColumn>
    <extLst/>
  </autoFilter>
  <mergeCells count="19">
    <mergeCell ref="A1:S1"/>
    <mergeCell ref="I3:K3"/>
    <mergeCell ref="B41:S41"/>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6:R7 R9:R41">
      <formula1>"巩固,升级,盘活,调整"</formula1>
    </dataValidation>
  </dataValidations>
  <pageMargins left="0.75" right="0.75" top="1" bottom="1" header="0.5" footer="0.5"/>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T1048576"/>
  <sheetViews>
    <sheetView topLeftCell="A34" workbookViewId="0">
      <selection activeCell="G349" sqref="G349"/>
    </sheetView>
  </sheetViews>
  <sheetFormatPr defaultColWidth="8.89166666666667" defaultRowHeight="13.5"/>
  <cols>
    <col min="1" max="1" width="5" style="24" customWidth="1"/>
    <col min="2" max="2" width="9.225" style="132" customWidth="1"/>
    <col min="3" max="3" width="6.66666666666667" style="132" customWidth="1"/>
    <col min="4" max="4" width="9.225" style="132" customWidth="1"/>
    <col min="5" max="5" width="6.775" style="132" customWidth="1"/>
    <col min="6" max="6" width="21.4416666666667" style="133" customWidth="1"/>
    <col min="7" max="7" width="13.5583333333333" style="134" customWidth="1"/>
    <col min="8" max="8" width="34.775" style="130" customWidth="1"/>
    <col min="9" max="12" width="8.89166666666667" style="130"/>
    <col min="13" max="13" width="17.8916666666667" style="130" customWidth="1"/>
    <col min="14" max="14" width="19.1083333333333" style="130" customWidth="1"/>
    <col min="15" max="16" width="16.775" style="130" hidden="1" customWidth="1"/>
    <col min="17" max="17" width="20.1083333333333" style="130" hidden="1" customWidth="1"/>
    <col min="18" max="19" width="8.89166666666667" style="134"/>
    <col min="20" max="16384" width="8.89166666666667" style="130"/>
  </cols>
  <sheetData>
    <row r="1" s="130" customFormat="1" ht="25.5" spans="1:19">
      <c r="A1" s="135" t="s">
        <v>1380</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54" hidden="1" spans="1:19">
      <c r="A5" s="121">
        <v>1</v>
      </c>
      <c r="B5" s="121">
        <v>5</v>
      </c>
      <c r="C5" s="122">
        <v>2013</v>
      </c>
      <c r="D5" s="118" t="s">
        <v>19</v>
      </c>
      <c r="E5" s="118" t="s">
        <v>739</v>
      </c>
      <c r="F5" s="120" t="s">
        <v>44</v>
      </c>
      <c r="G5" s="118" t="s">
        <v>45</v>
      </c>
      <c r="H5" s="118" t="s">
        <v>46</v>
      </c>
      <c r="I5" s="118">
        <v>67</v>
      </c>
      <c r="J5" s="124">
        <v>67</v>
      </c>
      <c r="K5" s="124">
        <v>0</v>
      </c>
      <c r="L5" s="118" t="s">
        <v>47</v>
      </c>
      <c r="M5" s="118" t="s">
        <v>48</v>
      </c>
      <c r="N5" s="118" t="s">
        <v>48</v>
      </c>
      <c r="O5" s="118" t="s">
        <v>48</v>
      </c>
      <c r="P5" s="118" t="s">
        <v>48</v>
      </c>
      <c r="Q5" s="118"/>
      <c r="R5" s="120" t="s">
        <v>33</v>
      </c>
      <c r="S5" s="126"/>
    </row>
    <row r="6" s="111" customFormat="1" ht="46" customHeight="1" spans="1:19">
      <c r="A6" s="121">
        <v>2</v>
      </c>
      <c r="B6" s="121">
        <v>6</v>
      </c>
      <c r="C6" s="122">
        <v>2013</v>
      </c>
      <c r="D6" s="118" t="s">
        <v>19</v>
      </c>
      <c r="E6" s="118" t="s">
        <v>739</v>
      </c>
      <c r="F6" s="120" t="s">
        <v>49</v>
      </c>
      <c r="G6" s="118" t="s">
        <v>50</v>
      </c>
      <c r="H6" s="118" t="s">
        <v>51</v>
      </c>
      <c r="I6" s="118">
        <v>14</v>
      </c>
      <c r="J6" s="124">
        <v>14</v>
      </c>
      <c r="K6" s="124">
        <v>0</v>
      </c>
      <c r="L6" s="118" t="s">
        <v>23</v>
      </c>
      <c r="M6" s="118" t="s">
        <v>52</v>
      </c>
      <c r="N6" s="118" t="s">
        <v>52</v>
      </c>
      <c r="O6" s="118" t="s">
        <v>52</v>
      </c>
      <c r="P6" s="118" t="s">
        <v>52</v>
      </c>
      <c r="Q6" s="118" t="s">
        <v>53</v>
      </c>
      <c r="R6" s="120" t="s">
        <v>38</v>
      </c>
      <c r="S6" s="157" t="s">
        <v>54</v>
      </c>
    </row>
    <row r="7" s="111" customFormat="1" ht="94.5" spans="1:19">
      <c r="A7" s="121">
        <v>3</v>
      </c>
      <c r="B7" s="121">
        <v>9</v>
      </c>
      <c r="C7" s="122">
        <v>2013</v>
      </c>
      <c r="D7" s="118" t="s">
        <v>19</v>
      </c>
      <c r="E7" s="118" t="s">
        <v>739</v>
      </c>
      <c r="F7" s="120" t="s">
        <v>63</v>
      </c>
      <c r="G7" s="118" t="s">
        <v>64</v>
      </c>
      <c r="H7" s="118" t="s">
        <v>65</v>
      </c>
      <c r="I7" s="118">
        <v>50</v>
      </c>
      <c r="J7" s="124">
        <v>50</v>
      </c>
      <c r="K7" s="124">
        <v>0</v>
      </c>
      <c r="L7" s="118" t="s">
        <v>23</v>
      </c>
      <c r="M7" s="118" t="s">
        <v>66</v>
      </c>
      <c r="N7" s="118" t="s">
        <v>67</v>
      </c>
      <c r="O7" s="118" t="s">
        <v>66</v>
      </c>
      <c r="P7" s="118" t="s">
        <v>66</v>
      </c>
      <c r="Q7" s="118" t="s">
        <v>53</v>
      </c>
      <c r="R7" s="120" t="s">
        <v>26</v>
      </c>
      <c r="S7" s="126"/>
    </row>
    <row r="8" s="111" customFormat="1" ht="94.5" hidden="1" spans="1:19">
      <c r="A8" s="121">
        <v>4</v>
      </c>
      <c r="B8" s="121">
        <v>10</v>
      </c>
      <c r="C8" s="122">
        <v>2013</v>
      </c>
      <c r="D8" s="118" t="s">
        <v>19</v>
      </c>
      <c r="E8" s="118" t="s">
        <v>739</v>
      </c>
      <c r="F8" s="120" t="s">
        <v>68</v>
      </c>
      <c r="G8" s="118" t="s">
        <v>69</v>
      </c>
      <c r="H8" s="118" t="s">
        <v>70</v>
      </c>
      <c r="I8" s="118">
        <v>76</v>
      </c>
      <c r="J8" s="124">
        <v>76</v>
      </c>
      <c r="K8" s="124">
        <v>0</v>
      </c>
      <c r="L8" s="118" t="s">
        <v>47</v>
      </c>
      <c r="M8" s="118" t="s">
        <v>71</v>
      </c>
      <c r="N8" s="118" t="s">
        <v>71</v>
      </c>
      <c r="O8" s="118" t="s">
        <v>71</v>
      </c>
      <c r="P8" s="118" t="s">
        <v>71</v>
      </c>
      <c r="Q8" s="118"/>
      <c r="R8" s="120" t="s">
        <v>33</v>
      </c>
      <c r="S8" s="126"/>
    </row>
    <row r="9" s="111" customFormat="1" ht="40.5" hidden="1" spans="1:19">
      <c r="A9" s="121">
        <v>5</v>
      </c>
      <c r="B9" s="121">
        <v>11</v>
      </c>
      <c r="C9" s="122">
        <v>2013</v>
      </c>
      <c r="D9" s="118" t="s">
        <v>19</v>
      </c>
      <c r="E9" s="118" t="s">
        <v>739</v>
      </c>
      <c r="F9" s="120" t="s">
        <v>72</v>
      </c>
      <c r="G9" s="118" t="s">
        <v>73</v>
      </c>
      <c r="H9" s="118" t="s">
        <v>74</v>
      </c>
      <c r="I9" s="118">
        <v>18</v>
      </c>
      <c r="J9" s="124">
        <v>18</v>
      </c>
      <c r="K9" s="124">
        <v>0</v>
      </c>
      <c r="L9" s="118" t="s">
        <v>47</v>
      </c>
      <c r="M9" s="118" t="s">
        <v>75</v>
      </c>
      <c r="N9" s="118" t="s">
        <v>75</v>
      </c>
      <c r="O9" s="118" t="s">
        <v>75</v>
      </c>
      <c r="P9" s="118" t="s">
        <v>75</v>
      </c>
      <c r="Q9" s="118"/>
      <c r="R9" s="120" t="s">
        <v>33</v>
      </c>
      <c r="S9" s="126"/>
    </row>
    <row r="10" s="111" customFormat="1" ht="40.5" hidden="1" spans="1:19">
      <c r="A10" s="121">
        <v>6</v>
      </c>
      <c r="B10" s="121">
        <v>14</v>
      </c>
      <c r="C10" s="122">
        <v>2013</v>
      </c>
      <c r="D10" s="118" t="s">
        <v>19</v>
      </c>
      <c r="E10" s="118" t="s">
        <v>739</v>
      </c>
      <c r="F10" s="120" t="s">
        <v>84</v>
      </c>
      <c r="G10" s="118" t="s">
        <v>50</v>
      </c>
      <c r="H10" s="118" t="s">
        <v>85</v>
      </c>
      <c r="I10" s="118">
        <v>51</v>
      </c>
      <c r="J10" s="124">
        <v>51</v>
      </c>
      <c r="K10" s="124">
        <v>0</v>
      </c>
      <c r="L10" s="118" t="s">
        <v>30</v>
      </c>
      <c r="M10" s="118" t="s">
        <v>86</v>
      </c>
      <c r="N10" s="118" t="s">
        <v>86</v>
      </c>
      <c r="O10" s="118" t="s">
        <v>86</v>
      </c>
      <c r="P10" s="118" t="s">
        <v>86</v>
      </c>
      <c r="Q10" s="118" t="s">
        <v>53</v>
      </c>
      <c r="R10" s="120" t="s">
        <v>33</v>
      </c>
      <c r="S10" s="126"/>
    </row>
    <row r="11" s="111" customFormat="1" ht="27" hidden="1" spans="1:19">
      <c r="A11" s="121">
        <v>7</v>
      </c>
      <c r="B11" s="121">
        <v>20</v>
      </c>
      <c r="C11" s="122">
        <v>2013</v>
      </c>
      <c r="D11" s="118" t="s">
        <v>19</v>
      </c>
      <c r="E11" s="118" t="s">
        <v>739</v>
      </c>
      <c r="F11" s="120" t="s">
        <v>107</v>
      </c>
      <c r="G11" s="118" t="s">
        <v>108</v>
      </c>
      <c r="H11" s="118" t="s">
        <v>109</v>
      </c>
      <c r="I11" s="118">
        <v>40</v>
      </c>
      <c r="J11" s="124">
        <v>40</v>
      </c>
      <c r="K11" s="124">
        <v>0</v>
      </c>
      <c r="L11" s="118" t="s">
        <v>47</v>
      </c>
      <c r="M11" s="118" t="s">
        <v>110</v>
      </c>
      <c r="N11" s="118" t="s">
        <v>110</v>
      </c>
      <c r="O11" s="118" t="s">
        <v>110</v>
      </c>
      <c r="P11" s="118" t="s">
        <v>110</v>
      </c>
      <c r="Q11" s="118"/>
      <c r="R11" s="120" t="s">
        <v>33</v>
      </c>
      <c r="S11" s="126"/>
    </row>
    <row r="12" s="111" customFormat="1" ht="121.5" spans="1:19">
      <c r="A12" s="121">
        <v>8</v>
      </c>
      <c r="B12" s="121">
        <v>21</v>
      </c>
      <c r="C12" s="122">
        <v>2013</v>
      </c>
      <c r="D12" s="118" t="s">
        <v>19</v>
      </c>
      <c r="E12" s="118" t="s">
        <v>739</v>
      </c>
      <c r="F12" s="120" t="s">
        <v>111</v>
      </c>
      <c r="G12" s="118" t="s">
        <v>112</v>
      </c>
      <c r="H12" s="118" t="s">
        <v>113</v>
      </c>
      <c r="I12" s="118">
        <v>80</v>
      </c>
      <c r="J12" s="124">
        <v>80</v>
      </c>
      <c r="K12" s="124">
        <v>0</v>
      </c>
      <c r="L12" s="118" t="s">
        <v>23</v>
      </c>
      <c r="M12" s="118" t="s">
        <v>114</v>
      </c>
      <c r="N12" s="118" t="s">
        <v>114</v>
      </c>
      <c r="O12" s="118" t="s">
        <v>114</v>
      </c>
      <c r="P12" s="118" t="s">
        <v>114</v>
      </c>
      <c r="Q12" s="118" t="s">
        <v>53</v>
      </c>
      <c r="R12" s="120" t="s">
        <v>38</v>
      </c>
      <c r="S12" s="157" t="s">
        <v>54</v>
      </c>
    </row>
    <row r="13" s="111" customFormat="1" ht="40.5" spans="1:19">
      <c r="A13" s="121">
        <v>9</v>
      </c>
      <c r="B13" s="121">
        <v>22</v>
      </c>
      <c r="C13" s="122">
        <v>2013</v>
      </c>
      <c r="D13" s="118" t="s">
        <v>19</v>
      </c>
      <c r="E13" s="118" t="s">
        <v>739</v>
      </c>
      <c r="F13" s="120" t="s">
        <v>115</v>
      </c>
      <c r="G13" s="118" t="s">
        <v>112</v>
      </c>
      <c r="H13" s="118" t="s">
        <v>1267</v>
      </c>
      <c r="I13" s="118">
        <v>79</v>
      </c>
      <c r="J13" s="124">
        <v>79</v>
      </c>
      <c r="K13" s="124">
        <v>0</v>
      </c>
      <c r="L13" s="118" t="s">
        <v>23</v>
      </c>
      <c r="M13" s="118" t="s">
        <v>117</v>
      </c>
      <c r="N13" s="118" t="s">
        <v>117</v>
      </c>
      <c r="O13" s="118" t="s">
        <v>117</v>
      </c>
      <c r="P13" s="118" t="s">
        <v>117</v>
      </c>
      <c r="Q13" s="118" t="s">
        <v>53</v>
      </c>
      <c r="R13" s="120" t="s">
        <v>38</v>
      </c>
      <c r="S13" s="157" t="s">
        <v>54</v>
      </c>
    </row>
    <row r="14" s="111" customFormat="1" ht="40.5" hidden="1" spans="1:19">
      <c r="A14" s="121">
        <v>10</v>
      </c>
      <c r="B14" s="121">
        <v>28</v>
      </c>
      <c r="C14" s="122">
        <v>2013</v>
      </c>
      <c r="D14" s="118" t="s">
        <v>19</v>
      </c>
      <c r="E14" s="118" t="s">
        <v>739</v>
      </c>
      <c r="F14" s="120" t="s">
        <v>138</v>
      </c>
      <c r="G14" s="118" t="s">
        <v>139</v>
      </c>
      <c r="H14" s="118" t="s">
        <v>140</v>
      </c>
      <c r="I14" s="118">
        <v>10</v>
      </c>
      <c r="J14" s="124">
        <v>10</v>
      </c>
      <c r="K14" s="124">
        <v>0</v>
      </c>
      <c r="L14" s="118" t="s">
        <v>30</v>
      </c>
      <c r="M14" s="118" t="s">
        <v>66</v>
      </c>
      <c r="N14" s="118" t="s">
        <v>66</v>
      </c>
      <c r="O14" s="118" t="s">
        <v>66</v>
      </c>
      <c r="P14" s="118" t="s">
        <v>66</v>
      </c>
      <c r="Q14" s="118" t="s">
        <v>53</v>
      </c>
      <c r="R14" s="120" t="s">
        <v>33</v>
      </c>
      <c r="S14" s="126"/>
    </row>
    <row r="15" s="111" customFormat="1" ht="40.5" spans="1:19">
      <c r="A15" s="121">
        <v>11</v>
      </c>
      <c r="B15" s="121">
        <v>40</v>
      </c>
      <c r="C15" s="122">
        <v>2014</v>
      </c>
      <c r="D15" s="118" t="s">
        <v>19</v>
      </c>
      <c r="E15" s="118" t="s">
        <v>739</v>
      </c>
      <c r="F15" s="120" t="s">
        <v>174</v>
      </c>
      <c r="G15" s="118" t="s">
        <v>175</v>
      </c>
      <c r="H15" s="118" t="s">
        <v>176</v>
      </c>
      <c r="I15" s="118">
        <v>80</v>
      </c>
      <c r="J15" s="124">
        <v>80</v>
      </c>
      <c r="K15" s="124">
        <v>0</v>
      </c>
      <c r="L15" s="118" t="s">
        <v>23</v>
      </c>
      <c r="M15" s="118" t="s">
        <v>177</v>
      </c>
      <c r="N15" s="118" t="s">
        <v>37</v>
      </c>
      <c r="O15" s="118" t="s">
        <v>177</v>
      </c>
      <c r="P15" s="118" t="s">
        <v>177</v>
      </c>
      <c r="Q15" s="118" t="s">
        <v>53</v>
      </c>
      <c r="R15" s="120" t="s">
        <v>38</v>
      </c>
      <c r="S15" s="126"/>
    </row>
    <row r="16" s="111" customFormat="1" ht="67.5" hidden="1" spans="1:19">
      <c r="A16" s="121">
        <v>12</v>
      </c>
      <c r="B16" s="121">
        <v>41</v>
      </c>
      <c r="C16" s="122">
        <v>2014</v>
      </c>
      <c r="D16" s="118" t="s">
        <v>19</v>
      </c>
      <c r="E16" s="118" t="s">
        <v>739</v>
      </c>
      <c r="F16" s="120" t="s">
        <v>178</v>
      </c>
      <c r="G16" s="118" t="s">
        <v>179</v>
      </c>
      <c r="H16" s="118" t="s">
        <v>180</v>
      </c>
      <c r="I16" s="118">
        <v>70</v>
      </c>
      <c r="J16" s="124">
        <v>70</v>
      </c>
      <c r="K16" s="124">
        <v>0</v>
      </c>
      <c r="L16" s="118" t="s">
        <v>47</v>
      </c>
      <c r="M16" s="118" t="s">
        <v>181</v>
      </c>
      <c r="N16" s="118" t="s">
        <v>181</v>
      </c>
      <c r="O16" s="118" t="s">
        <v>181</v>
      </c>
      <c r="P16" s="118" t="s">
        <v>181</v>
      </c>
      <c r="Q16" s="118" t="s">
        <v>179</v>
      </c>
      <c r="R16" s="120"/>
      <c r="S16" s="126"/>
    </row>
    <row r="17" s="111" customFormat="1" ht="40.5" spans="1:20">
      <c r="A17" s="121">
        <v>13</v>
      </c>
      <c r="B17" s="121">
        <v>43</v>
      </c>
      <c r="C17" s="122">
        <v>2014</v>
      </c>
      <c r="D17" s="118" t="s">
        <v>19</v>
      </c>
      <c r="E17" s="118" t="s">
        <v>739</v>
      </c>
      <c r="F17" s="120" t="s">
        <v>187</v>
      </c>
      <c r="G17" s="118" t="s">
        <v>50</v>
      </c>
      <c r="H17" s="118" t="s">
        <v>188</v>
      </c>
      <c r="I17" s="118">
        <v>45</v>
      </c>
      <c r="J17" s="124">
        <v>45</v>
      </c>
      <c r="K17" s="124">
        <v>0</v>
      </c>
      <c r="L17" s="118" t="s">
        <v>23</v>
      </c>
      <c r="M17" s="118" t="s">
        <v>189</v>
      </c>
      <c r="N17" s="118" t="s">
        <v>189</v>
      </c>
      <c r="O17" s="118" t="s">
        <v>189</v>
      </c>
      <c r="P17" s="118" t="s">
        <v>189</v>
      </c>
      <c r="Q17" s="118" t="s">
        <v>53</v>
      </c>
      <c r="R17" s="120" t="s">
        <v>38</v>
      </c>
      <c r="S17" s="157" t="s">
        <v>54</v>
      </c>
    </row>
    <row r="18" s="111" customFormat="1" ht="40.5" hidden="1" spans="1:20">
      <c r="A18" s="121">
        <v>14</v>
      </c>
      <c r="B18" s="121">
        <v>45</v>
      </c>
      <c r="C18" s="122">
        <v>2014</v>
      </c>
      <c r="D18" s="118" t="s">
        <v>19</v>
      </c>
      <c r="E18" s="118" t="s">
        <v>739</v>
      </c>
      <c r="F18" s="120" t="s">
        <v>194</v>
      </c>
      <c r="G18" s="118" t="s">
        <v>69</v>
      </c>
      <c r="H18" s="118" t="s">
        <v>195</v>
      </c>
      <c r="I18" s="118">
        <v>30</v>
      </c>
      <c r="J18" s="124">
        <v>30</v>
      </c>
      <c r="K18" s="124">
        <v>0</v>
      </c>
      <c r="L18" s="118" t="s">
        <v>47</v>
      </c>
      <c r="M18" s="118" t="s">
        <v>196</v>
      </c>
      <c r="N18" s="118" t="s">
        <v>196</v>
      </c>
      <c r="O18" s="118" t="s">
        <v>196</v>
      </c>
      <c r="P18" s="118" t="s">
        <v>196</v>
      </c>
      <c r="Q18" s="118" t="s">
        <v>1268</v>
      </c>
      <c r="R18" s="120" t="s">
        <v>33</v>
      </c>
      <c r="S18" s="126"/>
    </row>
    <row r="19" s="111" customFormat="1" ht="54" spans="1:20">
      <c r="A19" s="121">
        <v>15</v>
      </c>
      <c r="B19" s="121">
        <v>46</v>
      </c>
      <c r="C19" s="122">
        <v>2014</v>
      </c>
      <c r="D19" s="118" t="s">
        <v>19</v>
      </c>
      <c r="E19" s="118" t="s">
        <v>739</v>
      </c>
      <c r="F19" s="120" t="s">
        <v>197</v>
      </c>
      <c r="G19" s="118" t="s">
        <v>198</v>
      </c>
      <c r="H19" s="118" t="s">
        <v>199</v>
      </c>
      <c r="I19" s="118">
        <v>77</v>
      </c>
      <c r="J19" s="124">
        <v>77</v>
      </c>
      <c r="K19" s="124">
        <v>0</v>
      </c>
      <c r="L19" s="118" t="s">
        <v>23</v>
      </c>
      <c r="M19" s="118" t="s">
        <v>200</v>
      </c>
      <c r="N19" s="118" t="s">
        <v>200</v>
      </c>
      <c r="O19" s="118" t="s">
        <v>200</v>
      </c>
      <c r="P19" s="118" t="s">
        <v>200</v>
      </c>
      <c r="Q19" s="118" t="s">
        <v>53</v>
      </c>
      <c r="R19" s="120" t="s">
        <v>127</v>
      </c>
      <c r="S19" s="126"/>
    </row>
    <row r="20" s="111" customFormat="1" ht="108" hidden="1" spans="1:20">
      <c r="A20" s="121">
        <v>16</v>
      </c>
      <c r="B20" s="121">
        <v>48</v>
      </c>
      <c r="C20" s="122">
        <v>2014</v>
      </c>
      <c r="D20" s="118" t="s">
        <v>19</v>
      </c>
      <c r="E20" s="118" t="s">
        <v>739</v>
      </c>
      <c r="F20" s="120" t="s">
        <v>206</v>
      </c>
      <c r="G20" s="118" t="s">
        <v>207</v>
      </c>
      <c r="H20" s="118" t="s">
        <v>1269</v>
      </c>
      <c r="I20" s="118">
        <v>200</v>
      </c>
      <c r="J20" s="124">
        <v>200</v>
      </c>
      <c r="K20" s="124">
        <v>0</v>
      </c>
      <c r="L20" s="118" t="s">
        <v>47</v>
      </c>
      <c r="M20" s="118" t="s">
        <v>209</v>
      </c>
      <c r="N20" s="118" t="s">
        <v>209</v>
      </c>
      <c r="O20" s="118" t="s">
        <v>209</v>
      </c>
      <c r="P20" s="118" t="s">
        <v>209</v>
      </c>
      <c r="Q20" s="118" t="s">
        <v>1237</v>
      </c>
      <c r="R20" s="120" t="s">
        <v>33</v>
      </c>
      <c r="S20" s="126"/>
    </row>
    <row r="21" s="111" customFormat="1" ht="40.5" hidden="1" spans="1:20">
      <c r="A21" s="121">
        <v>17</v>
      </c>
      <c r="B21" s="121">
        <v>50</v>
      </c>
      <c r="C21" s="122">
        <v>2014</v>
      </c>
      <c r="D21" s="118" t="s">
        <v>19</v>
      </c>
      <c r="E21" s="118" t="s">
        <v>739</v>
      </c>
      <c r="F21" s="120" t="s">
        <v>215</v>
      </c>
      <c r="G21" s="118" t="s">
        <v>108</v>
      </c>
      <c r="H21" s="118" t="s">
        <v>216</v>
      </c>
      <c r="I21" s="118">
        <v>25</v>
      </c>
      <c r="J21" s="124">
        <v>25</v>
      </c>
      <c r="K21" s="124">
        <v>0</v>
      </c>
      <c r="L21" s="118" t="s">
        <v>30</v>
      </c>
      <c r="M21" s="118" t="s">
        <v>217</v>
      </c>
      <c r="N21" s="118" t="s">
        <v>217</v>
      </c>
      <c r="O21" s="118" t="s">
        <v>217</v>
      </c>
      <c r="P21" s="118" t="s">
        <v>217</v>
      </c>
      <c r="Q21" s="118" t="s">
        <v>53</v>
      </c>
      <c r="R21" s="120" t="s">
        <v>33</v>
      </c>
      <c r="S21" s="126"/>
    </row>
    <row r="22" s="111" customFormat="1" ht="67.5" hidden="1" spans="1:20">
      <c r="A22" s="121">
        <v>18</v>
      </c>
      <c r="B22" s="121">
        <v>66</v>
      </c>
      <c r="C22" s="122">
        <v>2015</v>
      </c>
      <c r="D22" s="118" t="s">
        <v>19</v>
      </c>
      <c r="E22" s="118" t="s">
        <v>739</v>
      </c>
      <c r="F22" s="120" t="s">
        <v>238</v>
      </c>
      <c r="G22" s="118" t="s">
        <v>239</v>
      </c>
      <c r="H22" s="118" t="s">
        <v>240</v>
      </c>
      <c r="I22" s="118">
        <v>226</v>
      </c>
      <c r="J22" s="124">
        <v>226</v>
      </c>
      <c r="K22" s="124">
        <v>0</v>
      </c>
      <c r="L22" s="118" t="s">
        <v>47</v>
      </c>
      <c r="M22" s="118" t="s">
        <v>241</v>
      </c>
      <c r="N22" s="118" t="s">
        <v>241</v>
      </c>
      <c r="O22" s="118" t="s">
        <v>241</v>
      </c>
      <c r="P22" s="118" t="s">
        <v>241</v>
      </c>
      <c r="Q22" s="118" t="s">
        <v>242</v>
      </c>
      <c r="R22" s="120" t="s">
        <v>26</v>
      </c>
      <c r="S22" s="126"/>
      <c r="T22" s="115"/>
    </row>
    <row r="23" s="111" customFormat="1" ht="40.5" spans="1:20">
      <c r="A23" s="121">
        <v>19</v>
      </c>
      <c r="B23" s="121">
        <v>69</v>
      </c>
      <c r="C23" s="122">
        <v>2015</v>
      </c>
      <c r="D23" s="118" t="s">
        <v>19</v>
      </c>
      <c r="E23" s="118" t="s">
        <v>739</v>
      </c>
      <c r="F23" s="120" t="s">
        <v>247</v>
      </c>
      <c r="G23" s="118" t="s">
        <v>139</v>
      </c>
      <c r="H23" s="118" t="s">
        <v>248</v>
      </c>
      <c r="I23" s="118">
        <v>80</v>
      </c>
      <c r="J23" s="124">
        <v>80</v>
      </c>
      <c r="K23" s="124">
        <v>0</v>
      </c>
      <c r="L23" s="118" t="s">
        <v>23</v>
      </c>
      <c r="M23" s="118" t="s">
        <v>66</v>
      </c>
      <c r="N23" s="118" t="s">
        <v>249</v>
      </c>
      <c r="O23" s="118" t="s">
        <v>66</v>
      </c>
      <c r="P23" s="118" t="s">
        <v>66</v>
      </c>
      <c r="Q23" s="118" t="s">
        <v>53</v>
      </c>
      <c r="R23" s="120" t="s">
        <v>38</v>
      </c>
      <c r="S23" s="126"/>
    </row>
    <row r="24" s="111" customFormat="1" ht="40.5" hidden="1" spans="1:20">
      <c r="A24" s="121">
        <v>20</v>
      </c>
      <c r="B24" s="121">
        <v>72</v>
      </c>
      <c r="C24" s="122">
        <v>2015</v>
      </c>
      <c r="D24" s="118" t="s">
        <v>19</v>
      </c>
      <c r="E24" s="118" t="s">
        <v>739</v>
      </c>
      <c r="F24" s="120" t="s">
        <v>252</v>
      </c>
      <c r="G24" s="118" t="s">
        <v>253</v>
      </c>
      <c r="H24" s="118" t="s">
        <v>254</v>
      </c>
      <c r="I24" s="118">
        <v>25</v>
      </c>
      <c r="J24" s="124">
        <v>25</v>
      </c>
      <c r="K24" s="124">
        <v>0</v>
      </c>
      <c r="L24" s="118" t="s">
        <v>47</v>
      </c>
      <c r="M24" s="118" t="s">
        <v>255</v>
      </c>
      <c r="N24" s="118" t="s">
        <v>255</v>
      </c>
      <c r="O24" s="118" t="s">
        <v>255</v>
      </c>
      <c r="P24" s="118" t="s">
        <v>255</v>
      </c>
      <c r="Q24" s="118" t="s">
        <v>1270</v>
      </c>
      <c r="R24" s="120" t="s">
        <v>33</v>
      </c>
      <c r="S24" s="126"/>
    </row>
    <row r="25" s="111" customFormat="1" ht="40.5" spans="1:20">
      <c r="A25" s="121">
        <v>21</v>
      </c>
      <c r="B25" s="121">
        <v>75</v>
      </c>
      <c r="C25" s="122">
        <v>2015</v>
      </c>
      <c r="D25" s="118" t="s">
        <v>19</v>
      </c>
      <c r="E25" s="118" t="s">
        <v>739</v>
      </c>
      <c r="F25" s="120" t="s">
        <v>263</v>
      </c>
      <c r="G25" s="118" t="s">
        <v>198</v>
      </c>
      <c r="H25" s="118" t="s">
        <v>264</v>
      </c>
      <c r="I25" s="118">
        <v>65</v>
      </c>
      <c r="J25" s="124">
        <v>65</v>
      </c>
      <c r="K25" s="124">
        <v>0</v>
      </c>
      <c r="L25" s="118" t="s">
        <v>23</v>
      </c>
      <c r="M25" s="118" t="s">
        <v>200</v>
      </c>
      <c r="N25" s="118" t="s">
        <v>200</v>
      </c>
      <c r="O25" s="118" t="s">
        <v>200</v>
      </c>
      <c r="P25" s="118" t="s">
        <v>200</v>
      </c>
      <c r="Q25" s="118" t="s">
        <v>53</v>
      </c>
      <c r="R25" s="120" t="s">
        <v>102</v>
      </c>
      <c r="S25" s="126"/>
    </row>
    <row r="26" s="111" customFormat="1" ht="27" hidden="1" spans="1:20">
      <c r="A26" s="121">
        <v>22</v>
      </c>
      <c r="B26" s="121">
        <v>83</v>
      </c>
      <c r="C26" s="122">
        <v>2015</v>
      </c>
      <c r="D26" s="118" t="s">
        <v>19</v>
      </c>
      <c r="E26" s="118" t="s">
        <v>739</v>
      </c>
      <c r="F26" s="120" t="s">
        <v>289</v>
      </c>
      <c r="G26" s="118" t="s">
        <v>69</v>
      </c>
      <c r="H26" s="118" t="s">
        <v>290</v>
      </c>
      <c r="I26" s="118">
        <v>40</v>
      </c>
      <c r="J26" s="124">
        <v>40</v>
      </c>
      <c r="K26" s="124">
        <v>0</v>
      </c>
      <c r="L26" s="118" t="s">
        <v>47</v>
      </c>
      <c r="M26" s="118" t="s">
        <v>291</v>
      </c>
      <c r="N26" s="118" t="s">
        <v>291</v>
      </c>
      <c r="O26" s="118" t="s">
        <v>291</v>
      </c>
      <c r="P26" s="118" t="s">
        <v>291</v>
      </c>
      <c r="Q26" s="118" t="s">
        <v>1268</v>
      </c>
      <c r="R26" s="120" t="s">
        <v>33</v>
      </c>
      <c r="S26" s="126"/>
    </row>
    <row r="27" s="111" customFormat="1" ht="54" hidden="1" spans="1:20">
      <c r="A27" s="121">
        <v>23</v>
      </c>
      <c r="B27" s="121">
        <v>117</v>
      </c>
      <c r="C27" s="122">
        <v>2016</v>
      </c>
      <c r="D27" s="118" t="s">
        <v>300</v>
      </c>
      <c r="E27" s="118" t="s">
        <v>739</v>
      </c>
      <c r="F27" s="120" t="s">
        <v>383</v>
      </c>
      <c r="G27" s="118" t="s">
        <v>384</v>
      </c>
      <c r="H27" s="118" t="s">
        <v>385</v>
      </c>
      <c r="I27" s="118">
        <v>39.06</v>
      </c>
      <c r="J27" s="124">
        <v>39.06</v>
      </c>
      <c r="K27" s="124">
        <v>0</v>
      </c>
      <c r="L27" s="118" t="s">
        <v>47</v>
      </c>
      <c r="M27" s="118" t="s">
        <v>386</v>
      </c>
      <c r="N27" s="118" t="s">
        <v>386</v>
      </c>
      <c r="O27" s="118" t="s">
        <v>386</v>
      </c>
      <c r="P27" s="118" t="s">
        <v>386</v>
      </c>
      <c r="Q27" s="118" t="s">
        <v>1271</v>
      </c>
      <c r="R27" s="120" t="s">
        <v>33</v>
      </c>
      <c r="S27" s="126"/>
    </row>
    <row r="28" s="111" customFormat="1" ht="27" hidden="1" spans="1:20">
      <c r="A28" s="121">
        <v>24</v>
      </c>
      <c r="B28" s="121">
        <v>121</v>
      </c>
      <c r="C28" s="122">
        <v>2016</v>
      </c>
      <c r="D28" s="118" t="s">
        <v>300</v>
      </c>
      <c r="E28" s="118" t="s">
        <v>739</v>
      </c>
      <c r="F28" s="120" t="s">
        <v>398</v>
      </c>
      <c r="G28" s="118" t="s">
        <v>253</v>
      </c>
      <c r="H28" s="118" t="s">
        <v>399</v>
      </c>
      <c r="I28" s="118">
        <v>5.071</v>
      </c>
      <c r="J28" s="124">
        <v>5.071</v>
      </c>
      <c r="K28" s="124">
        <v>0</v>
      </c>
      <c r="L28" s="118" t="s">
        <v>47</v>
      </c>
      <c r="M28" s="118" t="s">
        <v>400</v>
      </c>
      <c r="N28" s="118" t="s">
        <v>400</v>
      </c>
      <c r="O28" s="118" t="s">
        <v>400</v>
      </c>
      <c r="P28" s="118" t="s">
        <v>400</v>
      </c>
      <c r="Q28" s="118" t="s">
        <v>1270</v>
      </c>
      <c r="R28" s="120" t="s">
        <v>33</v>
      </c>
      <c r="S28" s="126"/>
    </row>
    <row r="29" s="111" customFormat="1" ht="54" hidden="1" spans="1:20">
      <c r="A29" s="121">
        <v>25</v>
      </c>
      <c r="B29" s="121">
        <v>128</v>
      </c>
      <c r="C29" s="122">
        <v>2016</v>
      </c>
      <c r="D29" s="118" t="s">
        <v>300</v>
      </c>
      <c r="E29" s="118" t="s">
        <v>739</v>
      </c>
      <c r="F29" s="120" t="s">
        <v>421</v>
      </c>
      <c r="G29" s="118" t="s">
        <v>112</v>
      </c>
      <c r="H29" s="118" t="s">
        <v>422</v>
      </c>
      <c r="I29" s="118">
        <v>30.04</v>
      </c>
      <c r="J29" s="124">
        <v>30.04</v>
      </c>
      <c r="K29" s="124">
        <v>0</v>
      </c>
      <c r="L29" s="118" t="s">
        <v>30</v>
      </c>
      <c r="M29" s="118" t="s">
        <v>423</v>
      </c>
      <c r="N29" s="118" t="s">
        <v>423</v>
      </c>
      <c r="O29" s="118" t="s">
        <v>423</v>
      </c>
      <c r="P29" s="118" t="s">
        <v>423</v>
      </c>
      <c r="Q29" s="118" t="s">
        <v>53</v>
      </c>
      <c r="R29" s="120" t="s">
        <v>33</v>
      </c>
      <c r="S29" s="126"/>
    </row>
    <row r="30" s="111" customFormat="1" ht="40.5" spans="1:20">
      <c r="A30" s="121">
        <v>26</v>
      </c>
      <c r="B30" s="121">
        <v>129</v>
      </c>
      <c r="C30" s="122">
        <v>2016</v>
      </c>
      <c r="D30" s="118" t="s">
        <v>300</v>
      </c>
      <c r="E30" s="118" t="s">
        <v>739</v>
      </c>
      <c r="F30" s="120" t="s">
        <v>424</v>
      </c>
      <c r="G30" s="118" t="s">
        <v>139</v>
      </c>
      <c r="H30" s="118" t="s">
        <v>425</v>
      </c>
      <c r="I30" s="118">
        <v>6.02</v>
      </c>
      <c r="J30" s="124">
        <v>6.02</v>
      </c>
      <c r="K30" s="124">
        <v>0</v>
      </c>
      <c r="L30" s="118" t="s">
        <v>23</v>
      </c>
      <c r="M30" s="118" t="s">
        <v>66</v>
      </c>
      <c r="N30" s="118" t="s">
        <v>249</v>
      </c>
      <c r="O30" s="118" t="s">
        <v>66</v>
      </c>
      <c r="P30" s="118" t="s">
        <v>66</v>
      </c>
      <c r="Q30" s="118" t="s">
        <v>53</v>
      </c>
      <c r="R30" s="120" t="s">
        <v>38</v>
      </c>
      <c r="S30" s="126"/>
    </row>
    <row r="31" s="111" customFormat="1" ht="67.5" spans="1:20">
      <c r="A31" s="121">
        <v>27</v>
      </c>
      <c r="B31" s="121">
        <v>132</v>
      </c>
      <c r="C31" s="122">
        <v>2016</v>
      </c>
      <c r="D31" s="118" t="s">
        <v>433</v>
      </c>
      <c r="E31" s="118" t="s">
        <v>739</v>
      </c>
      <c r="F31" s="120" t="s">
        <v>434</v>
      </c>
      <c r="G31" s="118" t="s">
        <v>435</v>
      </c>
      <c r="H31" s="118" t="s">
        <v>1272</v>
      </c>
      <c r="I31" s="118">
        <v>170.94</v>
      </c>
      <c r="J31" s="124">
        <v>170.94</v>
      </c>
      <c r="K31" s="124">
        <v>0</v>
      </c>
      <c r="L31" s="118" t="s">
        <v>23</v>
      </c>
      <c r="M31" s="118" t="s">
        <v>437</v>
      </c>
      <c r="N31" s="118" t="s">
        <v>437</v>
      </c>
      <c r="O31" s="118" t="s">
        <v>437</v>
      </c>
      <c r="P31" s="118" t="s">
        <v>437</v>
      </c>
      <c r="Q31" s="118" t="s">
        <v>53</v>
      </c>
      <c r="R31" s="120" t="s">
        <v>38</v>
      </c>
      <c r="S31" s="126"/>
    </row>
    <row r="32" s="111" customFormat="1" ht="40.5" spans="1:20">
      <c r="A32" s="121">
        <v>28</v>
      </c>
      <c r="B32" s="121">
        <v>133</v>
      </c>
      <c r="C32" s="122">
        <v>2016</v>
      </c>
      <c r="D32" s="118" t="s">
        <v>300</v>
      </c>
      <c r="E32" s="118" t="s">
        <v>739</v>
      </c>
      <c r="F32" s="120" t="s">
        <v>438</v>
      </c>
      <c r="G32" s="118" t="s">
        <v>139</v>
      </c>
      <c r="H32" s="118" t="s">
        <v>439</v>
      </c>
      <c r="I32" s="118">
        <v>15</v>
      </c>
      <c r="J32" s="124">
        <v>15</v>
      </c>
      <c r="K32" s="124">
        <v>0</v>
      </c>
      <c r="L32" s="118" t="s">
        <v>23</v>
      </c>
      <c r="M32" s="118" t="s">
        <v>66</v>
      </c>
      <c r="N32" s="118" t="s">
        <v>249</v>
      </c>
      <c r="O32" s="118" t="s">
        <v>66</v>
      </c>
      <c r="P32" s="118" t="s">
        <v>66</v>
      </c>
      <c r="Q32" s="118" t="s">
        <v>53</v>
      </c>
      <c r="R32" s="120" t="s">
        <v>38</v>
      </c>
      <c r="S32" s="126"/>
    </row>
    <row r="33" s="111" customFormat="1" ht="40.5" spans="1:19">
      <c r="A33" s="121">
        <v>29</v>
      </c>
      <c r="B33" s="121">
        <v>136</v>
      </c>
      <c r="C33" s="122">
        <v>2016</v>
      </c>
      <c r="D33" s="118" t="s">
        <v>300</v>
      </c>
      <c r="E33" s="118" t="s">
        <v>739</v>
      </c>
      <c r="F33" s="120" t="s">
        <v>446</v>
      </c>
      <c r="G33" s="118" t="s">
        <v>198</v>
      </c>
      <c r="H33" s="118" t="s">
        <v>1273</v>
      </c>
      <c r="I33" s="118">
        <v>10</v>
      </c>
      <c r="J33" s="124">
        <v>10</v>
      </c>
      <c r="K33" s="124">
        <v>0</v>
      </c>
      <c r="L33" s="118" t="s">
        <v>23</v>
      </c>
      <c r="M33" s="118" t="s">
        <v>37</v>
      </c>
      <c r="N33" s="118" t="s">
        <v>37</v>
      </c>
      <c r="O33" s="118" t="s">
        <v>37</v>
      </c>
      <c r="P33" s="118" t="s">
        <v>37</v>
      </c>
      <c r="Q33" s="118" t="s">
        <v>53</v>
      </c>
      <c r="R33" s="120" t="s">
        <v>127</v>
      </c>
      <c r="S33" s="126"/>
    </row>
    <row r="34" s="111" customFormat="1" ht="40.5" spans="1:19">
      <c r="A34" s="121">
        <v>30</v>
      </c>
      <c r="B34" s="121">
        <v>144</v>
      </c>
      <c r="C34" s="122">
        <v>2017</v>
      </c>
      <c r="D34" s="118" t="s">
        <v>300</v>
      </c>
      <c r="E34" s="118" t="s">
        <v>739</v>
      </c>
      <c r="F34" s="120" t="s">
        <v>451</v>
      </c>
      <c r="G34" s="118" t="s">
        <v>452</v>
      </c>
      <c r="H34" s="118" t="s">
        <v>453</v>
      </c>
      <c r="I34" s="118">
        <v>1500</v>
      </c>
      <c r="J34" s="124">
        <v>500</v>
      </c>
      <c r="K34" s="124">
        <v>1000</v>
      </c>
      <c r="L34" s="118" t="s">
        <v>23</v>
      </c>
      <c r="M34" s="118" t="s">
        <v>86</v>
      </c>
      <c r="N34" s="118" t="s">
        <v>454</v>
      </c>
      <c r="O34" s="118" t="s">
        <v>86</v>
      </c>
      <c r="P34" s="118" t="s">
        <v>86</v>
      </c>
      <c r="Q34" s="118" t="s">
        <v>53</v>
      </c>
      <c r="R34" s="120" t="s">
        <v>38</v>
      </c>
      <c r="S34" s="126"/>
    </row>
    <row r="35" s="111" customFormat="1" ht="81" spans="1:19">
      <c r="A35" s="121">
        <v>31</v>
      </c>
      <c r="B35" s="121">
        <v>152</v>
      </c>
      <c r="C35" s="122">
        <v>2017</v>
      </c>
      <c r="D35" s="118" t="s">
        <v>300</v>
      </c>
      <c r="E35" s="118" t="s">
        <v>739</v>
      </c>
      <c r="F35" s="120" t="s">
        <v>480</v>
      </c>
      <c r="G35" s="118" t="s">
        <v>481</v>
      </c>
      <c r="H35" s="118" t="s">
        <v>482</v>
      </c>
      <c r="I35" s="118">
        <v>79.8</v>
      </c>
      <c r="J35" s="124">
        <v>35</v>
      </c>
      <c r="K35" s="124">
        <v>44.8</v>
      </c>
      <c r="L35" s="118" t="s">
        <v>23</v>
      </c>
      <c r="M35" s="118" t="s">
        <v>483</v>
      </c>
      <c r="N35" s="118" t="s">
        <v>483</v>
      </c>
      <c r="O35" s="118" t="s">
        <v>483</v>
      </c>
      <c r="P35" s="118" t="s">
        <v>483</v>
      </c>
      <c r="Q35" s="118" t="s">
        <v>53</v>
      </c>
      <c r="R35" s="120" t="s">
        <v>38</v>
      </c>
      <c r="S35" s="157" t="s">
        <v>54</v>
      </c>
    </row>
    <row r="36" s="111" customFormat="1" ht="27" hidden="1" spans="1:19">
      <c r="A36" s="121">
        <v>32</v>
      </c>
      <c r="B36" s="121">
        <v>166</v>
      </c>
      <c r="C36" s="122">
        <v>2017</v>
      </c>
      <c r="D36" s="118" t="s">
        <v>300</v>
      </c>
      <c r="E36" s="118" t="s">
        <v>739</v>
      </c>
      <c r="F36" s="120" t="s">
        <v>523</v>
      </c>
      <c r="G36" s="118" t="s">
        <v>69</v>
      </c>
      <c r="H36" s="118" t="s">
        <v>1274</v>
      </c>
      <c r="I36" s="118">
        <v>36</v>
      </c>
      <c r="J36" s="124">
        <v>25</v>
      </c>
      <c r="K36" s="124">
        <v>11</v>
      </c>
      <c r="L36" s="118" t="s">
        <v>47</v>
      </c>
      <c r="M36" s="118" t="s">
        <v>525</v>
      </c>
      <c r="N36" s="118" t="s">
        <v>525</v>
      </c>
      <c r="O36" s="118" t="s">
        <v>525</v>
      </c>
      <c r="P36" s="118" t="s">
        <v>525</v>
      </c>
      <c r="Q36" s="118" t="s">
        <v>1268</v>
      </c>
      <c r="R36" s="120" t="s">
        <v>33</v>
      </c>
      <c r="S36" s="126"/>
    </row>
    <row r="37" s="111" customFormat="1" ht="40.5" hidden="1" spans="1:19">
      <c r="A37" s="121">
        <v>33</v>
      </c>
      <c r="B37" s="121">
        <v>172</v>
      </c>
      <c r="C37" s="122">
        <v>2017</v>
      </c>
      <c r="D37" s="118" t="s">
        <v>300</v>
      </c>
      <c r="E37" s="118" t="s">
        <v>739</v>
      </c>
      <c r="F37" s="120" t="s">
        <v>539</v>
      </c>
      <c r="G37" s="118" t="s">
        <v>50</v>
      </c>
      <c r="H37" s="118" t="s">
        <v>540</v>
      </c>
      <c r="I37" s="118">
        <v>49.65</v>
      </c>
      <c r="J37" s="124">
        <v>49.65</v>
      </c>
      <c r="K37" s="124">
        <v>0</v>
      </c>
      <c r="L37" s="118" t="s">
        <v>30</v>
      </c>
      <c r="M37" s="118" t="s">
        <v>86</v>
      </c>
      <c r="N37" s="118" t="s">
        <v>86</v>
      </c>
      <c r="O37" s="118" t="s">
        <v>86</v>
      </c>
      <c r="P37" s="118" t="s">
        <v>86</v>
      </c>
      <c r="Q37" s="118" t="s">
        <v>53</v>
      </c>
      <c r="R37" s="120" t="s">
        <v>33</v>
      </c>
      <c r="S37" s="126"/>
    </row>
    <row r="38" s="111" customFormat="1" ht="40.5" hidden="1" spans="1:19">
      <c r="A38" s="121">
        <v>34</v>
      </c>
      <c r="B38" s="121">
        <v>203</v>
      </c>
      <c r="C38" s="122">
        <v>2018</v>
      </c>
      <c r="D38" s="118" t="s">
        <v>300</v>
      </c>
      <c r="E38" s="118" t="s">
        <v>739</v>
      </c>
      <c r="F38" s="120" t="s">
        <v>621</v>
      </c>
      <c r="G38" s="118" t="s">
        <v>198</v>
      </c>
      <c r="H38" s="118" t="s">
        <v>622</v>
      </c>
      <c r="I38" s="118">
        <v>15.000035</v>
      </c>
      <c r="J38" s="124">
        <v>15.000035</v>
      </c>
      <c r="K38" s="124">
        <v>0</v>
      </c>
      <c r="L38" s="118" t="s">
        <v>47</v>
      </c>
      <c r="M38" s="118" t="s">
        <v>623</v>
      </c>
      <c r="N38" s="118" t="s">
        <v>623</v>
      </c>
      <c r="O38" s="118" t="s">
        <v>623</v>
      </c>
      <c r="P38" s="118" t="s">
        <v>623</v>
      </c>
      <c r="Q38" s="118" t="s">
        <v>1275</v>
      </c>
      <c r="R38" s="120" t="s">
        <v>33</v>
      </c>
      <c r="S38" s="126"/>
    </row>
    <row r="39" s="111" customFormat="1" ht="40.5" spans="1:19">
      <c r="A39" s="121">
        <v>35</v>
      </c>
      <c r="B39" s="121">
        <v>216</v>
      </c>
      <c r="C39" s="122">
        <v>2018</v>
      </c>
      <c r="D39" s="118" t="s">
        <v>300</v>
      </c>
      <c r="E39" s="118" t="s">
        <v>739</v>
      </c>
      <c r="F39" s="120" t="s">
        <v>666</v>
      </c>
      <c r="G39" s="118" t="s">
        <v>667</v>
      </c>
      <c r="H39" s="118" t="s">
        <v>1276</v>
      </c>
      <c r="I39" s="118">
        <v>300</v>
      </c>
      <c r="J39" s="124">
        <v>300</v>
      </c>
      <c r="K39" s="124">
        <v>0</v>
      </c>
      <c r="L39" s="118" t="s">
        <v>23</v>
      </c>
      <c r="M39" s="118" t="s">
        <v>669</v>
      </c>
      <c r="N39" s="118" t="s">
        <v>462</v>
      </c>
      <c r="O39" s="118" t="s">
        <v>669</v>
      </c>
      <c r="P39" s="118" t="s">
        <v>669</v>
      </c>
      <c r="Q39" s="118" t="s">
        <v>53</v>
      </c>
      <c r="R39" s="120" t="s">
        <v>102</v>
      </c>
      <c r="S39" s="126"/>
    </row>
    <row r="40" s="111" customFormat="1" ht="40.5" hidden="1" spans="1:19">
      <c r="A40" s="121">
        <v>36</v>
      </c>
      <c r="B40" s="121">
        <v>238</v>
      </c>
      <c r="C40" s="122">
        <v>2020</v>
      </c>
      <c r="D40" s="118" t="s">
        <v>300</v>
      </c>
      <c r="E40" s="118" t="s">
        <v>739</v>
      </c>
      <c r="F40" s="120" t="s">
        <v>723</v>
      </c>
      <c r="G40" s="118" t="s">
        <v>724</v>
      </c>
      <c r="H40" s="118" t="s">
        <v>725</v>
      </c>
      <c r="I40" s="118">
        <v>110.8396692</v>
      </c>
      <c r="J40" s="124">
        <v>96.99</v>
      </c>
      <c r="K40" s="124">
        <v>13.8496692</v>
      </c>
      <c r="L40" s="118" t="s">
        <v>47</v>
      </c>
      <c r="M40" s="118" t="s">
        <v>726</v>
      </c>
      <c r="N40" s="118" t="s">
        <v>726</v>
      </c>
      <c r="O40" s="118" t="s">
        <v>726</v>
      </c>
      <c r="P40" s="118" t="s">
        <v>726</v>
      </c>
      <c r="Q40" s="118" t="s">
        <v>1277</v>
      </c>
      <c r="R40" s="120" t="s">
        <v>33</v>
      </c>
      <c r="S40" s="126"/>
    </row>
    <row r="41" s="111" customFormat="1" ht="40.5" spans="1:19">
      <c r="A41" s="121">
        <v>37</v>
      </c>
      <c r="B41" s="121">
        <v>241</v>
      </c>
      <c r="C41" s="122">
        <v>2020</v>
      </c>
      <c r="D41" s="118" t="s">
        <v>300</v>
      </c>
      <c r="E41" s="118" t="s">
        <v>739</v>
      </c>
      <c r="F41" s="120" t="s">
        <v>732</v>
      </c>
      <c r="G41" s="118" t="s">
        <v>69</v>
      </c>
      <c r="H41" s="118" t="s">
        <v>733</v>
      </c>
      <c r="I41" s="118">
        <v>24.88</v>
      </c>
      <c r="J41" s="124">
        <v>24.88</v>
      </c>
      <c r="K41" s="124">
        <v>0</v>
      </c>
      <c r="L41" s="118" t="s">
        <v>23</v>
      </c>
      <c r="M41" s="118" t="s">
        <v>734</v>
      </c>
      <c r="N41" s="118" t="s">
        <v>734</v>
      </c>
      <c r="O41" s="118" t="s">
        <v>734</v>
      </c>
      <c r="P41" s="118" t="s">
        <v>734</v>
      </c>
      <c r="Q41" s="118" t="s">
        <v>53</v>
      </c>
      <c r="R41" s="120" t="s">
        <v>127</v>
      </c>
      <c r="S41" s="126"/>
    </row>
    <row r="42" s="111" customFormat="1" ht="135" spans="1:19">
      <c r="A42" s="121">
        <v>38</v>
      </c>
      <c r="B42" s="121">
        <v>243</v>
      </c>
      <c r="C42" s="122">
        <v>2020</v>
      </c>
      <c r="D42" s="118" t="s">
        <v>300</v>
      </c>
      <c r="E42" s="118" t="s">
        <v>739</v>
      </c>
      <c r="F42" s="120" t="s">
        <v>738</v>
      </c>
      <c r="G42" s="118" t="s">
        <v>739</v>
      </c>
      <c r="H42" s="118" t="s">
        <v>740</v>
      </c>
      <c r="I42" s="118">
        <v>99.97</v>
      </c>
      <c r="J42" s="124">
        <v>99.97</v>
      </c>
      <c r="K42" s="124">
        <v>0</v>
      </c>
      <c r="L42" s="118" t="s">
        <v>23</v>
      </c>
      <c r="M42" s="118" t="s">
        <v>1278</v>
      </c>
      <c r="N42" s="118" t="s">
        <v>1278</v>
      </c>
      <c r="O42" s="118" t="s">
        <v>1278</v>
      </c>
      <c r="P42" s="118" t="s">
        <v>1278</v>
      </c>
      <c r="Q42" s="118" t="s">
        <v>53</v>
      </c>
      <c r="R42" s="120" t="s">
        <v>127</v>
      </c>
      <c r="S42" s="126"/>
    </row>
    <row r="43" s="111" customFormat="1" ht="243" hidden="1" spans="1:19">
      <c r="A43" s="121">
        <v>39</v>
      </c>
      <c r="B43" s="121">
        <v>244</v>
      </c>
      <c r="C43" s="122">
        <v>2020</v>
      </c>
      <c r="D43" s="118" t="s">
        <v>300</v>
      </c>
      <c r="E43" s="118" t="s">
        <v>739</v>
      </c>
      <c r="F43" s="120" t="s">
        <v>742</v>
      </c>
      <c r="G43" s="118" t="s">
        <v>743</v>
      </c>
      <c r="H43" s="118" t="s">
        <v>1209</v>
      </c>
      <c r="I43" s="118">
        <v>899.85</v>
      </c>
      <c r="J43" s="124">
        <v>899.85</v>
      </c>
      <c r="K43" s="124">
        <v>0</v>
      </c>
      <c r="L43" s="118" t="s">
        <v>30</v>
      </c>
      <c r="M43" s="118" t="s">
        <v>745</v>
      </c>
      <c r="N43" s="118" t="s">
        <v>746</v>
      </c>
      <c r="O43" s="118" t="s">
        <v>745</v>
      </c>
      <c r="P43" s="118" t="s">
        <v>745</v>
      </c>
      <c r="Q43" s="118" t="s">
        <v>747</v>
      </c>
      <c r="R43" s="120"/>
      <c r="S43" s="126"/>
    </row>
    <row r="44" s="111" customFormat="1" ht="27" hidden="1" spans="1:19">
      <c r="A44" s="121">
        <v>40</v>
      </c>
      <c r="B44" s="121">
        <v>245</v>
      </c>
      <c r="C44" s="122">
        <v>2020</v>
      </c>
      <c r="D44" s="118" t="s">
        <v>300</v>
      </c>
      <c r="E44" s="118" t="s">
        <v>739</v>
      </c>
      <c r="F44" s="120" t="s">
        <v>748</v>
      </c>
      <c r="G44" s="118" t="s">
        <v>73</v>
      </c>
      <c r="H44" s="118" t="s">
        <v>749</v>
      </c>
      <c r="I44" s="118">
        <v>59.97</v>
      </c>
      <c r="J44" s="124">
        <v>59.97</v>
      </c>
      <c r="K44" s="124">
        <v>0</v>
      </c>
      <c r="L44" s="118" t="s">
        <v>47</v>
      </c>
      <c r="M44" s="118" t="s">
        <v>750</v>
      </c>
      <c r="N44" s="118" t="s">
        <v>750</v>
      </c>
      <c r="O44" s="118" t="s">
        <v>750</v>
      </c>
      <c r="P44" s="118" t="s">
        <v>750</v>
      </c>
      <c r="Q44" s="118" t="s">
        <v>1279</v>
      </c>
      <c r="R44" s="120" t="s">
        <v>33</v>
      </c>
      <c r="S44" s="126"/>
    </row>
    <row r="45" s="111" customFormat="1" ht="283.5" hidden="1" spans="1:19">
      <c r="A45" s="121">
        <v>41</v>
      </c>
      <c r="B45" s="121">
        <v>247</v>
      </c>
      <c r="C45" s="122">
        <v>2020</v>
      </c>
      <c r="D45" s="118" t="s">
        <v>300</v>
      </c>
      <c r="E45" s="118" t="s">
        <v>739</v>
      </c>
      <c r="F45" s="120" t="s">
        <v>756</v>
      </c>
      <c r="G45" s="118" t="s">
        <v>1230</v>
      </c>
      <c r="H45" s="118" t="s">
        <v>758</v>
      </c>
      <c r="I45" s="118">
        <v>1099.36</v>
      </c>
      <c r="J45" s="124">
        <v>1099.36</v>
      </c>
      <c r="K45" s="124">
        <v>0</v>
      </c>
      <c r="L45" s="118" t="s">
        <v>30</v>
      </c>
      <c r="M45" s="118" t="s">
        <v>759</v>
      </c>
      <c r="N45" s="118" t="s">
        <v>760</v>
      </c>
      <c r="O45" s="118" t="s">
        <v>759</v>
      </c>
      <c r="P45" s="118" t="s">
        <v>759</v>
      </c>
      <c r="Q45" s="118" t="s">
        <v>761</v>
      </c>
      <c r="R45" s="120"/>
      <c r="S45" s="126"/>
    </row>
    <row r="46" s="111" customFormat="1" ht="40.5" spans="1:19">
      <c r="A46" s="121">
        <v>42</v>
      </c>
      <c r="B46" s="121">
        <v>255</v>
      </c>
      <c r="C46" s="122">
        <v>2020</v>
      </c>
      <c r="D46" s="118" t="s">
        <v>300</v>
      </c>
      <c r="E46" s="118" t="s">
        <v>739</v>
      </c>
      <c r="F46" s="120" t="s">
        <v>784</v>
      </c>
      <c r="G46" s="118" t="s">
        <v>785</v>
      </c>
      <c r="H46" s="118" t="s">
        <v>1280</v>
      </c>
      <c r="I46" s="118">
        <v>460.023142</v>
      </c>
      <c r="J46" s="124">
        <v>450</v>
      </c>
      <c r="K46" s="124">
        <v>10.023142</v>
      </c>
      <c r="L46" s="118" t="s">
        <v>23</v>
      </c>
      <c r="M46" s="118" t="s">
        <v>787</v>
      </c>
      <c r="N46" s="118" t="s">
        <v>454</v>
      </c>
      <c r="O46" s="118" t="s">
        <v>787</v>
      </c>
      <c r="P46" s="118" t="s">
        <v>787</v>
      </c>
      <c r="Q46" s="118" t="s">
        <v>53</v>
      </c>
      <c r="R46" s="120" t="s">
        <v>102</v>
      </c>
      <c r="S46" s="126"/>
    </row>
    <row r="47" s="111" customFormat="1" ht="40.5" hidden="1" spans="1:19">
      <c r="A47" s="121">
        <v>43</v>
      </c>
      <c r="B47" s="121">
        <v>267</v>
      </c>
      <c r="C47" s="122">
        <v>2020</v>
      </c>
      <c r="D47" s="118" t="s">
        <v>300</v>
      </c>
      <c r="E47" s="118" t="s">
        <v>739</v>
      </c>
      <c r="F47" s="120" t="s">
        <v>813</v>
      </c>
      <c r="G47" s="118" t="s">
        <v>198</v>
      </c>
      <c r="H47" s="118" t="s">
        <v>1281</v>
      </c>
      <c r="I47" s="118">
        <v>104.68</v>
      </c>
      <c r="J47" s="124">
        <v>104.68</v>
      </c>
      <c r="K47" s="124">
        <v>0</v>
      </c>
      <c r="L47" s="118" t="s">
        <v>30</v>
      </c>
      <c r="M47" s="118" t="s">
        <v>200</v>
      </c>
      <c r="N47" s="118" t="s">
        <v>200</v>
      </c>
      <c r="O47" s="118" t="s">
        <v>200</v>
      </c>
      <c r="P47" s="118" t="s">
        <v>200</v>
      </c>
      <c r="Q47" s="118" t="s">
        <v>53</v>
      </c>
      <c r="R47" s="120" t="s">
        <v>33</v>
      </c>
      <c r="S47" s="126"/>
    </row>
    <row r="48" s="111" customFormat="1" ht="40.5" hidden="1" spans="1:19">
      <c r="A48" s="121">
        <v>44</v>
      </c>
      <c r="B48" s="121">
        <v>270</v>
      </c>
      <c r="C48" s="122">
        <v>2020</v>
      </c>
      <c r="D48" s="118" t="s">
        <v>300</v>
      </c>
      <c r="E48" s="118" t="s">
        <v>739</v>
      </c>
      <c r="F48" s="120" t="s">
        <v>820</v>
      </c>
      <c r="G48" s="118" t="s">
        <v>73</v>
      </c>
      <c r="H48" s="118" t="s">
        <v>1282</v>
      </c>
      <c r="I48" s="118">
        <v>24.64</v>
      </c>
      <c r="J48" s="124">
        <v>24.64</v>
      </c>
      <c r="K48" s="124">
        <v>0</v>
      </c>
      <c r="L48" s="118" t="s">
        <v>30</v>
      </c>
      <c r="M48" s="118" t="s">
        <v>817</v>
      </c>
      <c r="N48" s="118" t="s">
        <v>817</v>
      </c>
      <c r="O48" s="118" t="s">
        <v>817</v>
      </c>
      <c r="P48" s="118" t="s">
        <v>817</v>
      </c>
      <c r="Q48" s="118" t="s">
        <v>822</v>
      </c>
      <c r="R48" s="120" t="s">
        <v>33</v>
      </c>
      <c r="S48" s="126"/>
    </row>
    <row r="49" s="111" customFormat="1" ht="148.5" spans="1:20">
      <c r="A49" s="121">
        <v>45</v>
      </c>
      <c r="B49" s="121">
        <v>292</v>
      </c>
      <c r="C49" s="122">
        <v>2021</v>
      </c>
      <c r="D49" s="118" t="s">
        <v>823</v>
      </c>
      <c r="E49" s="118" t="s">
        <v>739</v>
      </c>
      <c r="F49" s="120" t="s">
        <v>824</v>
      </c>
      <c r="G49" s="118" t="s">
        <v>825</v>
      </c>
      <c r="H49" s="118" t="s">
        <v>1283</v>
      </c>
      <c r="I49" s="118">
        <v>1999.9</v>
      </c>
      <c r="J49" s="124">
        <v>1999.9</v>
      </c>
      <c r="K49" s="124">
        <v>0</v>
      </c>
      <c r="L49" s="118" t="s">
        <v>23</v>
      </c>
      <c r="M49" s="118" t="s">
        <v>827</v>
      </c>
      <c r="N49" s="118" t="s">
        <v>1284</v>
      </c>
      <c r="O49" s="118" t="s">
        <v>827</v>
      </c>
      <c r="P49" s="118" t="s">
        <v>827</v>
      </c>
      <c r="Q49" s="118" t="s">
        <v>53</v>
      </c>
      <c r="R49" s="120" t="s">
        <v>102</v>
      </c>
      <c r="S49" s="126"/>
      <c r="T49" s="158"/>
    </row>
    <row r="50" s="111" customFormat="1" ht="40.5" spans="1:20">
      <c r="A50" s="121">
        <v>46</v>
      </c>
      <c r="B50" s="121">
        <v>309</v>
      </c>
      <c r="C50" s="122">
        <v>2021</v>
      </c>
      <c r="D50" s="118" t="s">
        <v>823</v>
      </c>
      <c r="E50" s="118" t="s">
        <v>739</v>
      </c>
      <c r="F50" s="120" t="s">
        <v>876</v>
      </c>
      <c r="G50" s="118" t="s">
        <v>50</v>
      </c>
      <c r="H50" s="118" t="s">
        <v>877</v>
      </c>
      <c r="I50" s="118">
        <v>199.96</v>
      </c>
      <c r="J50" s="124">
        <v>199.96</v>
      </c>
      <c r="K50" s="124">
        <v>0</v>
      </c>
      <c r="L50" s="118" t="s">
        <v>23</v>
      </c>
      <c r="M50" s="118" t="s">
        <v>86</v>
      </c>
      <c r="N50" s="118" t="s">
        <v>454</v>
      </c>
      <c r="O50" s="118" t="s">
        <v>86</v>
      </c>
      <c r="P50" s="118" t="s">
        <v>86</v>
      </c>
      <c r="Q50" s="118" t="s">
        <v>53</v>
      </c>
      <c r="R50" s="120" t="s">
        <v>38</v>
      </c>
      <c r="S50" s="126"/>
    </row>
    <row r="51" s="111" customFormat="1" ht="40.5" hidden="1" spans="1:20">
      <c r="A51" s="121">
        <v>47</v>
      </c>
      <c r="B51" s="121">
        <v>313</v>
      </c>
      <c r="C51" s="122">
        <v>2021</v>
      </c>
      <c r="D51" s="118" t="s">
        <v>823</v>
      </c>
      <c r="E51" s="118" t="s">
        <v>739</v>
      </c>
      <c r="F51" s="120" t="s">
        <v>888</v>
      </c>
      <c r="G51" s="118" t="s">
        <v>108</v>
      </c>
      <c r="H51" s="118" t="s">
        <v>889</v>
      </c>
      <c r="I51" s="118">
        <v>104.94</v>
      </c>
      <c r="J51" s="124">
        <v>104.94</v>
      </c>
      <c r="K51" s="124">
        <v>0</v>
      </c>
      <c r="L51" s="118" t="s">
        <v>47</v>
      </c>
      <c r="M51" s="118" t="s">
        <v>110</v>
      </c>
      <c r="N51" s="118" t="s">
        <v>110</v>
      </c>
      <c r="O51" s="118" t="s">
        <v>110</v>
      </c>
      <c r="P51" s="118" t="s">
        <v>110</v>
      </c>
      <c r="Q51" s="118" t="s">
        <v>1285</v>
      </c>
      <c r="R51" s="120" t="s">
        <v>33</v>
      </c>
      <c r="S51" s="126"/>
    </row>
    <row r="52" s="111" customFormat="1" ht="256.5" hidden="1" spans="1:20">
      <c r="A52" s="121">
        <v>48</v>
      </c>
      <c r="B52" s="121">
        <v>325</v>
      </c>
      <c r="C52" s="122">
        <v>2022</v>
      </c>
      <c r="D52" s="118" t="s">
        <v>823</v>
      </c>
      <c r="E52" s="118" t="s">
        <v>739</v>
      </c>
      <c r="F52" s="120" t="s">
        <v>897</v>
      </c>
      <c r="G52" s="118" t="s">
        <v>898</v>
      </c>
      <c r="H52" s="118" t="s">
        <v>899</v>
      </c>
      <c r="I52" s="118">
        <v>1534.9</v>
      </c>
      <c r="J52" s="124">
        <v>1534.9</v>
      </c>
      <c r="K52" s="124">
        <v>0</v>
      </c>
      <c r="L52" s="118" t="s">
        <v>30</v>
      </c>
      <c r="M52" s="118" t="s">
        <v>900</v>
      </c>
      <c r="N52" s="118" t="s">
        <v>1286</v>
      </c>
      <c r="O52" s="118" t="s">
        <v>900</v>
      </c>
      <c r="P52" s="118" t="s">
        <v>900</v>
      </c>
      <c r="Q52" s="118" t="s">
        <v>747</v>
      </c>
      <c r="R52" s="120" t="s">
        <v>33</v>
      </c>
      <c r="S52" s="126"/>
    </row>
    <row r="53" s="111" customFormat="1" ht="40.5" hidden="1" spans="1:20">
      <c r="A53" s="121">
        <v>49</v>
      </c>
      <c r="B53" s="121">
        <v>329</v>
      </c>
      <c r="C53" s="122">
        <v>2022</v>
      </c>
      <c r="D53" s="118" t="s">
        <v>823</v>
      </c>
      <c r="E53" s="118" t="s">
        <v>739</v>
      </c>
      <c r="F53" s="120" t="s">
        <v>912</v>
      </c>
      <c r="G53" s="118" t="s">
        <v>112</v>
      </c>
      <c r="H53" s="118" t="s">
        <v>913</v>
      </c>
      <c r="I53" s="118">
        <v>56.43</v>
      </c>
      <c r="J53" s="124">
        <v>56.43</v>
      </c>
      <c r="K53" s="124">
        <v>0</v>
      </c>
      <c r="L53" s="118" t="s">
        <v>47</v>
      </c>
      <c r="M53" s="118" t="s">
        <v>914</v>
      </c>
      <c r="N53" s="118" t="s">
        <v>914</v>
      </c>
      <c r="O53" s="118" t="s">
        <v>914</v>
      </c>
      <c r="P53" s="118" t="s">
        <v>914</v>
      </c>
      <c r="Q53" s="118" t="s">
        <v>1287</v>
      </c>
      <c r="R53" s="120" t="s">
        <v>33</v>
      </c>
      <c r="S53" s="126"/>
    </row>
    <row r="54" s="111" customFormat="1" ht="54" spans="1:20">
      <c r="A54" s="121">
        <v>50</v>
      </c>
      <c r="B54" s="121">
        <v>331</v>
      </c>
      <c r="C54" s="122">
        <v>2022</v>
      </c>
      <c r="D54" s="118" t="s">
        <v>823</v>
      </c>
      <c r="E54" s="118" t="s">
        <v>739</v>
      </c>
      <c r="F54" s="120" t="s">
        <v>919</v>
      </c>
      <c r="G54" s="118" t="s">
        <v>50</v>
      </c>
      <c r="H54" s="118" t="s">
        <v>920</v>
      </c>
      <c r="I54" s="118">
        <v>187.632416</v>
      </c>
      <c r="J54" s="124">
        <v>187.632416</v>
      </c>
      <c r="K54" s="124">
        <v>0</v>
      </c>
      <c r="L54" s="118" t="s">
        <v>23</v>
      </c>
      <c r="M54" s="118" t="s">
        <v>921</v>
      </c>
      <c r="N54" s="118" t="s">
        <v>921</v>
      </c>
      <c r="O54" s="118" t="s">
        <v>921</v>
      </c>
      <c r="P54" s="118" t="s">
        <v>921</v>
      </c>
      <c r="Q54" s="118" t="s">
        <v>53</v>
      </c>
      <c r="R54" s="120" t="s">
        <v>38</v>
      </c>
      <c r="S54" s="126" t="s">
        <v>54</v>
      </c>
    </row>
    <row r="55" s="111" customFormat="1" ht="40.5" hidden="1" spans="1:20">
      <c r="A55" s="121">
        <v>51</v>
      </c>
      <c r="B55" s="121">
        <v>332</v>
      </c>
      <c r="C55" s="122">
        <v>2022</v>
      </c>
      <c r="D55" s="118" t="s">
        <v>823</v>
      </c>
      <c r="E55" s="118" t="s">
        <v>739</v>
      </c>
      <c r="F55" s="120" t="s">
        <v>922</v>
      </c>
      <c r="G55" s="118" t="s">
        <v>198</v>
      </c>
      <c r="H55" s="118" t="s">
        <v>923</v>
      </c>
      <c r="I55" s="118">
        <v>108.736</v>
      </c>
      <c r="J55" s="124">
        <v>108.736</v>
      </c>
      <c r="K55" s="124">
        <v>0</v>
      </c>
      <c r="L55" s="118" t="s">
        <v>47</v>
      </c>
      <c r="M55" s="118" t="s">
        <v>924</v>
      </c>
      <c r="N55" s="118" t="s">
        <v>924</v>
      </c>
      <c r="O55" s="118" t="s">
        <v>924</v>
      </c>
      <c r="P55" s="118" t="s">
        <v>924</v>
      </c>
      <c r="Q55" s="118" t="s">
        <v>1275</v>
      </c>
      <c r="R55" s="120" t="s">
        <v>33</v>
      </c>
      <c r="S55" s="126"/>
    </row>
    <row r="56" s="111" customFormat="1" ht="40.5" hidden="1" spans="1:20">
      <c r="A56" s="121">
        <v>52</v>
      </c>
      <c r="B56" s="121">
        <v>364</v>
      </c>
      <c r="C56" s="122">
        <v>2023</v>
      </c>
      <c r="D56" s="118" t="s">
        <v>823</v>
      </c>
      <c r="E56" s="118" t="s">
        <v>739</v>
      </c>
      <c r="F56" s="120" t="s">
        <v>984</v>
      </c>
      <c r="G56" s="118" t="s">
        <v>253</v>
      </c>
      <c r="H56" s="118" t="s">
        <v>985</v>
      </c>
      <c r="I56" s="118">
        <v>110</v>
      </c>
      <c r="J56" s="124">
        <v>110</v>
      </c>
      <c r="K56" s="124">
        <v>0</v>
      </c>
      <c r="L56" s="118" t="s">
        <v>47</v>
      </c>
      <c r="M56" s="118" t="s">
        <v>986</v>
      </c>
      <c r="N56" s="118" t="s">
        <v>986</v>
      </c>
      <c r="O56" s="118" t="s">
        <v>986</v>
      </c>
      <c r="P56" s="118" t="s">
        <v>986</v>
      </c>
      <c r="Q56" s="118" t="s">
        <v>1270</v>
      </c>
      <c r="R56" s="120" t="s">
        <v>33</v>
      </c>
      <c r="S56" s="126"/>
    </row>
    <row r="57" s="111" customFormat="1" ht="40.5" hidden="1" spans="1:20">
      <c r="A57" s="121">
        <v>53</v>
      </c>
      <c r="B57" s="147">
        <v>369</v>
      </c>
      <c r="C57" s="122">
        <v>2023</v>
      </c>
      <c r="D57" s="118" t="s">
        <v>823</v>
      </c>
      <c r="E57" s="118" t="s">
        <v>739</v>
      </c>
      <c r="F57" s="150" t="s">
        <v>991</v>
      </c>
      <c r="G57" s="118" t="s">
        <v>64</v>
      </c>
      <c r="H57" s="118" t="s">
        <v>1288</v>
      </c>
      <c r="I57" s="118">
        <v>80.79</v>
      </c>
      <c r="J57" s="124">
        <v>80.79</v>
      </c>
      <c r="K57" s="124">
        <v>0</v>
      </c>
      <c r="L57" s="118" t="s">
        <v>30</v>
      </c>
      <c r="M57" s="118" t="s">
        <v>66</v>
      </c>
      <c r="N57" s="118" t="s">
        <v>66</v>
      </c>
      <c r="O57" s="118" t="s">
        <v>66</v>
      </c>
      <c r="P57" s="118" t="s">
        <v>66</v>
      </c>
      <c r="Q57" s="118" t="s">
        <v>53</v>
      </c>
      <c r="R57" s="159" t="s">
        <v>33</v>
      </c>
      <c r="S57" s="126"/>
    </row>
    <row r="58" s="111" customFormat="1" ht="40.5" spans="1:20">
      <c r="A58" s="121">
        <v>54</v>
      </c>
      <c r="B58" s="121">
        <v>400</v>
      </c>
      <c r="C58" s="122">
        <v>2016</v>
      </c>
      <c r="D58" s="118" t="s">
        <v>993</v>
      </c>
      <c r="E58" s="118" t="s">
        <v>739</v>
      </c>
      <c r="F58" s="120" t="s">
        <v>1015</v>
      </c>
      <c r="G58" s="118" t="s">
        <v>1016</v>
      </c>
      <c r="H58" s="118" t="s">
        <v>1017</v>
      </c>
      <c r="I58" s="118">
        <v>241.99</v>
      </c>
      <c r="J58" s="124">
        <v>241.99</v>
      </c>
      <c r="K58" s="124">
        <v>0</v>
      </c>
      <c r="L58" s="118" t="s">
        <v>23</v>
      </c>
      <c r="M58" s="118" t="s">
        <v>1018</v>
      </c>
      <c r="N58" s="118" t="s">
        <v>1019</v>
      </c>
      <c r="O58" s="118" t="s">
        <v>1018</v>
      </c>
      <c r="P58" s="118" t="s">
        <v>1018</v>
      </c>
      <c r="Q58" s="118" t="s">
        <v>53</v>
      </c>
      <c r="R58" s="120" t="s">
        <v>38</v>
      </c>
      <c r="S58" s="126" t="s">
        <v>1014</v>
      </c>
    </row>
    <row r="59" s="111" customFormat="1" ht="67.5" spans="1:20">
      <c r="A59" s="121">
        <v>55</v>
      </c>
      <c r="B59" s="121">
        <v>401</v>
      </c>
      <c r="C59" s="122">
        <v>2016</v>
      </c>
      <c r="D59" s="118" t="s">
        <v>993</v>
      </c>
      <c r="E59" s="118" t="s">
        <v>739</v>
      </c>
      <c r="F59" s="120" t="s">
        <v>1020</v>
      </c>
      <c r="G59" s="118" t="s">
        <v>785</v>
      </c>
      <c r="H59" s="118" t="s">
        <v>1021</v>
      </c>
      <c r="I59" s="118">
        <v>197.54</v>
      </c>
      <c r="J59" s="124">
        <v>197.54</v>
      </c>
      <c r="K59" s="124">
        <v>0</v>
      </c>
      <c r="L59" s="118" t="s">
        <v>23</v>
      </c>
      <c r="M59" s="118" t="s">
        <v>787</v>
      </c>
      <c r="N59" s="118" t="s">
        <v>1022</v>
      </c>
      <c r="O59" s="118" t="s">
        <v>787</v>
      </c>
      <c r="P59" s="118" t="s">
        <v>787</v>
      </c>
      <c r="Q59" s="118" t="s">
        <v>53</v>
      </c>
      <c r="R59" s="120" t="s">
        <v>38</v>
      </c>
      <c r="S59" s="126"/>
    </row>
    <row r="60" s="111" customFormat="1" ht="40.5" hidden="1" spans="1:20">
      <c r="A60" s="121">
        <v>56</v>
      </c>
      <c r="B60" s="121">
        <v>413</v>
      </c>
      <c r="C60" s="122">
        <v>2016</v>
      </c>
      <c r="D60" s="118" t="s">
        <v>300</v>
      </c>
      <c r="E60" s="118" t="s">
        <v>739</v>
      </c>
      <c r="F60" s="120" t="s">
        <v>1037</v>
      </c>
      <c r="G60" s="118" t="s">
        <v>198</v>
      </c>
      <c r="H60" s="118"/>
      <c r="I60" s="118">
        <v>20</v>
      </c>
      <c r="J60" s="124">
        <v>20</v>
      </c>
      <c r="K60" s="124">
        <v>0</v>
      </c>
      <c r="L60" s="118" t="s">
        <v>47</v>
      </c>
      <c r="M60" s="121"/>
      <c r="N60" s="121"/>
      <c r="O60" s="121"/>
      <c r="P60" s="121"/>
      <c r="Q60" s="118" t="s">
        <v>53</v>
      </c>
      <c r="R60" s="120" t="s">
        <v>33</v>
      </c>
      <c r="S60" s="126" t="s">
        <v>691</v>
      </c>
    </row>
    <row r="61" s="111" customFormat="1" ht="40.5" spans="1:20">
      <c r="A61" s="121">
        <v>57</v>
      </c>
      <c r="B61" s="121">
        <v>437</v>
      </c>
      <c r="C61" s="122">
        <v>2020</v>
      </c>
      <c r="D61" s="118" t="s">
        <v>300</v>
      </c>
      <c r="E61" s="118" t="s">
        <v>739</v>
      </c>
      <c r="F61" s="120" t="s">
        <v>1047</v>
      </c>
      <c r="G61" s="118" t="s">
        <v>785</v>
      </c>
      <c r="H61" s="118" t="s">
        <v>1048</v>
      </c>
      <c r="I61" s="118">
        <v>60</v>
      </c>
      <c r="J61" s="124">
        <v>60</v>
      </c>
      <c r="K61" s="124">
        <v>0</v>
      </c>
      <c r="L61" s="118" t="s">
        <v>23</v>
      </c>
      <c r="M61" s="118" t="s">
        <v>787</v>
      </c>
      <c r="N61" s="118" t="s">
        <v>787</v>
      </c>
      <c r="O61" s="118" t="s">
        <v>787</v>
      </c>
      <c r="P61" s="118" t="s">
        <v>787</v>
      </c>
      <c r="Q61" s="118" t="s">
        <v>53</v>
      </c>
      <c r="R61" s="120" t="s">
        <v>127</v>
      </c>
      <c r="S61" s="126"/>
    </row>
    <row r="62" s="111" customFormat="1" ht="40.5" spans="1:20">
      <c r="A62" s="121">
        <v>58</v>
      </c>
      <c r="B62" s="121">
        <v>444</v>
      </c>
      <c r="C62" s="122">
        <v>2022</v>
      </c>
      <c r="D62" s="118" t="s">
        <v>823</v>
      </c>
      <c r="E62" s="118" t="s">
        <v>739</v>
      </c>
      <c r="F62" s="120" t="s">
        <v>1050</v>
      </c>
      <c r="G62" s="118" t="s">
        <v>667</v>
      </c>
      <c r="H62" s="118" t="s">
        <v>1051</v>
      </c>
      <c r="I62" s="118">
        <v>50</v>
      </c>
      <c r="J62" s="124">
        <v>50</v>
      </c>
      <c r="K62" s="124">
        <v>0</v>
      </c>
      <c r="L62" s="118" t="s">
        <v>23</v>
      </c>
      <c r="M62" s="118" t="s">
        <v>669</v>
      </c>
      <c r="N62" s="118" t="s">
        <v>669</v>
      </c>
      <c r="O62" s="118" t="s">
        <v>669</v>
      </c>
      <c r="P62" s="118" t="s">
        <v>669</v>
      </c>
      <c r="Q62" s="118" t="s">
        <v>53</v>
      </c>
      <c r="R62" s="120" t="s">
        <v>38</v>
      </c>
      <c r="S62" s="126"/>
    </row>
    <row r="63" s="111" customFormat="1" ht="40.5" spans="1:20">
      <c r="A63" s="121">
        <v>59</v>
      </c>
      <c r="B63" s="121">
        <v>467</v>
      </c>
      <c r="C63" s="160">
        <v>2022</v>
      </c>
      <c r="D63" s="118" t="s">
        <v>823</v>
      </c>
      <c r="E63" s="118" t="s">
        <v>739</v>
      </c>
      <c r="F63" s="120" t="s">
        <v>1065</v>
      </c>
      <c r="G63" s="120" t="s">
        <v>108</v>
      </c>
      <c r="H63" s="120" t="s">
        <v>1066</v>
      </c>
      <c r="I63" s="118">
        <v>720.8</v>
      </c>
      <c r="J63" s="161">
        <v>720.8</v>
      </c>
      <c r="K63" s="161">
        <v>0</v>
      </c>
      <c r="L63" s="121" t="s">
        <v>23</v>
      </c>
      <c r="M63" s="118" t="s">
        <v>217</v>
      </c>
      <c r="N63" s="118" t="s">
        <v>217</v>
      </c>
      <c r="O63" s="118" t="s">
        <v>217</v>
      </c>
      <c r="P63" s="118" t="s">
        <v>217</v>
      </c>
      <c r="Q63" s="118" t="s">
        <v>53</v>
      </c>
      <c r="R63" s="120" t="s">
        <v>38</v>
      </c>
      <c r="S63" s="126"/>
    </row>
    <row r="64" s="131" customFormat="1" ht="45" hidden="1" customHeight="1" spans="1:20">
      <c r="A64" s="138"/>
      <c r="B64" s="145" t="s">
        <v>1381</v>
      </c>
      <c r="C64" s="142"/>
      <c r="D64" s="142"/>
      <c r="E64" s="142"/>
      <c r="F64" s="146"/>
      <c r="G64" s="142"/>
      <c r="H64" s="142"/>
      <c r="I64" s="142"/>
      <c r="J64" s="142"/>
      <c r="K64" s="142"/>
      <c r="L64" s="142"/>
      <c r="M64" s="142"/>
      <c r="N64" s="142"/>
      <c r="O64" s="142"/>
      <c r="P64" s="142"/>
      <c r="Q64" s="142"/>
      <c r="R64" s="142"/>
      <c r="S64" s="143"/>
      <c r="T64" s="162"/>
    </row>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4:T64" etc:filterBottomFollowUsedRange="0">
    <filterColumn colId="11">
      <customFilters>
        <customFilter operator="equal" val="经营类"/>
      </customFilters>
    </filterColumn>
    <extLst/>
  </autoFilter>
  <mergeCells count="19">
    <mergeCell ref="A1:S1"/>
    <mergeCell ref="I3:K3"/>
    <mergeCell ref="B64:S64"/>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64 R6:R7 R12:R62">
      <formula1>"巩固,升级,盘活,调整"</formula1>
    </dataValidation>
  </dataValidation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S1048576"/>
  <sheetViews>
    <sheetView topLeftCell="H1" workbookViewId="0">
      <selection activeCell="G349" sqref="G349"/>
    </sheetView>
  </sheetViews>
  <sheetFormatPr defaultColWidth="8.89166666666667" defaultRowHeight="13.5"/>
  <cols>
    <col min="1" max="1" width="5" style="24" customWidth="1"/>
    <col min="2" max="2" width="9.225" style="132" customWidth="1"/>
    <col min="3" max="3" width="6.66666666666667" style="132" customWidth="1"/>
    <col min="4" max="4" width="9.225" style="132" customWidth="1"/>
    <col min="5" max="5" width="8.89166666666667" style="132"/>
    <col min="6" max="6" width="22" style="133" customWidth="1"/>
    <col min="7" max="7" width="13.4416666666667" style="134" customWidth="1"/>
    <col min="8" max="8" width="31.8916666666667" style="130" customWidth="1"/>
    <col min="9" max="12" width="8.89166666666667" style="130"/>
    <col min="13" max="14" width="15" style="130" customWidth="1"/>
    <col min="15" max="17" width="15" style="130" hidden="1" customWidth="1"/>
    <col min="18" max="19" width="8.89166666666667" style="134"/>
    <col min="20" max="16384" width="8.89166666666667" style="130"/>
  </cols>
  <sheetData>
    <row r="1" s="130" customFormat="1" ht="25.5" spans="1:19">
      <c r="A1" s="135" t="s">
        <v>1382</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54" spans="1:19">
      <c r="A5" s="121">
        <v>1</v>
      </c>
      <c r="B5" s="121">
        <v>1</v>
      </c>
      <c r="C5" s="122">
        <v>2013</v>
      </c>
      <c r="D5" s="118" t="s">
        <v>19</v>
      </c>
      <c r="E5" s="118" t="s">
        <v>1300</v>
      </c>
      <c r="F5" s="120" t="s">
        <v>20</v>
      </c>
      <c r="G5" s="118" t="s">
        <v>21</v>
      </c>
      <c r="H5" s="123" t="s">
        <v>22</v>
      </c>
      <c r="I5" s="118">
        <v>90</v>
      </c>
      <c r="J5" s="124">
        <v>90</v>
      </c>
      <c r="K5" s="124">
        <v>0</v>
      </c>
      <c r="L5" s="118" t="s">
        <v>23</v>
      </c>
      <c r="M5" s="118" t="s">
        <v>24</v>
      </c>
      <c r="N5" s="118" t="s">
        <v>24</v>
      </c>
      <c r="O5" s="118" t="s">
        <v>24</v>
      </c>
      <c r="P5" s="118" t="s">
        <v>24</v>
      </c>
      <c r="Q5" s="118" t="s">
        <v>25</v>
      </c>
      <c r="R5" s="120" t="s">
        <v>26</v>
      </c>
      <c r="S5" s="126"/>
    </row>
    <row r="6" s="111" customFormat="1" ht="54" hidden="1" spans="1:19">
      <c r="A6" s="121">
        <v>2</v>
      </c>
      <c r="B6" s="121">
        <v>5</v>
      </c>
      <c r="C6" s="122">
        <v>2013</v>
      </c>
      <c r="D6" s="118" t="s">
        <v>19</v>
      </c>
      <c r="E6" s="118" t="s">
        <v>1300</v>
      </c>
      <c r="F6" s="120" t="s">
        <v>44</v>
      </c>
      <c r="G6" s="118" t="s">
        <v>45</v>
      </c>
      <c r="H6" s="123" t="s">
        <v>46</v>
      </c>
      <c r="I6" s="118">
        <v>67</v>
      </c>
      <c r="J6" s="124">
        <v>67</v>
      </c>
      <c r="K6" s="124">
        <v>0</v>
      </c>
      <c r="L6" s="118" t="s">
        <v>47</v>
      </c>
      <c r="M6" s="118" t="s">
        <v>48</v>
      </c>
      <c r="N6" s="118" t="s">
        <v>48</v>
      </c>
      <c r="O6" s="118" t="s">
        <v>48</v>
      </c>
      <c r="P6" s="118" t="s">
        <v>48</v>
      </c>
      <c r="Q6" s="118" t="s">
        <v>1301</v>
      </c>
      <c r="R6" s="120" t="s">
        <v>33</v>
      </c>
      <c r="S6" s="126"/>
    </row>
    <row r="7" s="111" customFormat="1" ht="54" spans="1:19">
      <c r="A7" s="121">
        <v>3</v>
      </c>
      <c r="B7" s="121">
        <v>15</v>
      </c>
      <c r="C7" s="122">
        <v>2013</v>
      </c>
      <c r="D7" s="118" t="s">
        <v>19</v>
      </c>
      <c r="E7" s="118" t="s">
        <v>1300</v>
      </c>
      <c r="F7" s="120" t="s">
        <v>87</v>
      </c>
      <c r="G7" s="118" t="s">
        <v>88</v>
      </c>
      <c r="H7" s="123" t="s">
        <v>89</v>
      </c>
      <c r="I7" s="118">
        <v>59</v>
      </c>
      <c r="J7" s="124">
        <v>59</v>
      </c>
      <c r="K7" s="124">
        <v>0</v>
      </c>
      <c r="L7" s="118" t="s">
        <v>23</v>
      </c>
      <c r="M7" s="118" t="s">
        <v>90</v>
      </c>
      <c r="N7" s="118" t="s">
        <v>37</v>
      </c>
      <c r="O7" s="118" t="s">
        <v>90</v>
      </c>
      <c r="P7" s="118" t="s">
        <v>90</v>
      </c>
      <c r="Q7" s="118" t="s">
        <v>25</v>
      </c>
      <c r="R7" s="120" t="s">
        <v>38</v>
      </c>
      <c r="S7" s="126"/>
    </row>
    <row r="8" s="111" customFormat="1" ht="54" spans="1:19">
      <c r="A8" s="121">
        <v>4</v>
      </c>
      <c r="B8" s="121">
        <v>74</v>
      </c>
      <c r="C8" s="122">
        <v>2015</v>
      </c>
      <c r="D8" s="118" t="s">
        <v>19</v>
      </c>
      <c r="E8" s="118" t="s">
        <v>1300</v>
      </c>
      <c r="F8" s="120" t="s">
        <v>259</v>
      </c>
      <c r="G8" s="118" t="s">
        <v>260</v>
      </c>
      <c r="H8" s="123" t="s">
        <v>261</v>
      </c>
      <c r="I8" s="118">
        <v>75</v>
      </c>
      <c r="J8" s="124">
        <v>75</v>
      </c>
      <c r="K8" s="124">
        <v>0</v>
      </c>
      <c r="L8" s="118" t="s">
        <v>23</v>
      </c>
      <c r="M8" s="118" t="s">
        <v>262</v>
      </c>
      <c r="N8" s="118" t="s">
        <v>262</v>
      </c>
      <c r="O8" s="118" t="s">
        <v>262</v>
      </c>
      <c r="P8" s="118" t="s">
        <v>262</v>
      </c>
      <c r="Q8" s="118" t="s">
        <v>25</v>
      </c>
      <c r="R8" s="120" t="s">
        <v>38</v>
      </c>
      <c r="S8" s="126"/>
    </row>
    <row r="9" s="111" customFormat="1" ht="94.5" spans="1:19">
      <c r="A9" s="121">
        <v>5</v>
      </c>
      <c r="B9" s="121">
        <v>94</v>
      </c>
      <c r="C9" s="122">
        <v>2016</v>
      </c>
      <c r="D9" s="118" t="s">
        <v>300</v>
      </c>
      <c r="E9" s="118" t="s">
        <v>1300</v>
      </c>
      <c r="F9" s="120" t="s">
        <v>301</v>
      </c>
      <c r="G9" s="118" t="s">
        <v>302</v>
      </c>
      <c r="H9" s="123" t="s">
        <v>303</v>
      </c>
      <c r="I9" s="118">
        <v>19.13</v>
      </c>
      <c r="J9" s="124">
        <v>19.13</v>
      </c>
      <c r="K9" s="124">
        <v>0</v>
      </c>
      <c r="L9" s="118" t="s">
        <v>23</v>
      </c>
      <c r="M9" s="118" t="s">
        <v>304</v>
      </c>
      <c r="N9" s="118" t="s">
        <v>305</v>
      </c>
      <c r="O9" s="118" t="s">
        <v>304</v>
      </c>
      <c r="P9" s="118" t="s">
        <v>304</v>
      </c>
      <c r="Q9" s="118" t="s">
        <v>25</v>
      </c>
      <c r="R9" s="120" t="s">
        <v>38</v>
      </c>
      <c r="S9" s="126"/>
    </row>
    <row r="10" s="111" customFormat="1" ht="94.5" spans="1:19">
      <c r="A10" s="121">
        <v>6</v>
      </c>
      <c r="B10" s="121">
        <v>95</v>
      </c>
      <c r="C10" s="122">
        <v>2016</v>
      </c>
      <c r="D10" s="118" t="s">
        <v>300</v>
      </c>
      <c r="E10" s="118" t="s">
        <v>1300</v>
      </c>
      <c r="F10" s="120" t="s">
        <v>306</v>
      </c>
      <c r="G10" s="118" t="s">
        <v>302</v>
      </c>
      <c r="H10" s="123" t="s">
        <v>307</v>
      </c>
      <c r="I10" s="118">
        <v>141.12</v>
      </c>
      <c r="J10" s="124">
        <v>141.12</v>
      </c>
      <c r="K10" s="124">
        <v>0</v>
      </c>
      <c r="L10" s="118" t="s">
        <v>23</v>
      </c>
      <c r="M10" s="118" t="s">
        <v>304</v>
      </c>
      <c r="N10" s="118" t="s">
        <v>308</v>
      </c>
      <c r="O10" s="118" t="s">
        <v>304</v>
      </c>
      <c r="P10" s="118" t="s">
        <v>304</v>
      </c>
      <c r="Q10" s="118" t="s">
        <v>25</v>
      </c>
      <c r="R10" s="120" t="s">
        <v>38</v>
      </c>
      <c r="S10" s="126"/>
    </row>
    <row r="11" s="111" customFormat="1" ht="54" spans="1:19">
      <c r="A11" s="121">
        <v>7</v>
      </c>
      <c r="B11" s="121">
        <v>96</v>
      </c>
      <c r="C11" s="122">
        <v>2016</v>
      </c>
      <c r="D11" s="118" t="s">
        <v>300</v>
      </c>
      <c r="E11" s="118" t="s">
        <v>1300</v>
      </c>
      <c r="F11" s="120" t="s">
        <v>309</v>
      </c>
      <c r="G11" s="118" t="s">
        <v>21</v>
      </c>
      <c r="H11" s="123" t="s">
        <v>310</v>
      </c>
      <c r="I11" s="118">
        <v>31.29</v>
      </c>
      <c r="J11" s="124">
        <v>31.29</v>
      </c>
      <c r="K11" s="124">
        <v>0</v>
      </c>
      <c r="L11" s="118" t="s">
        <v>23</v>
      </c>
      <c r="M11" s="118" t="s">
        <v>24</v>
      </c>
      <c r="N11" s="118" t="s">
        <v>24</v>
      </c>
      <c r="O11" s="118" t="s">
        <v>24</v>
      </c>
      <c r="P11" s="118" t="s">
        <v>24</v>
      </c>
      <c r="Q11" s="118" t="s">
        <v>25</v>
      </c>
      <c r="R11" s="120" t="s">
        <v>38</v>
      </c>
      <c r="S11" s="126"/>
    </row>
    <row r="12" s="111" customFormat="1" ht="40.5" hidden="1" spans="1:19">
      <c r="A12" s="121">
        <v>8</v>
      </c>
      <c r="B12" s="121">
        <v>97</v>
      </c>
      <c r="C12" s="122">
        <v>2016</v>
      </c>
      <c r="D12" s="118" t="s">
        <v>300</v>
      </c>
      <c r="E12" s="118" t="s">
        <v>1300</v>
      </c>
      <c r="F12" s="120" t="s">
        <v>311</v>
      </c>
      <c r="G12" s="118" t="s">
        <v>21</v>
      </c>
      <c r="H12" s="123" t="s">
        <v>312</v>
      </c>
      <c r="I12" s="118">
        <v>59.63</v>
      </c>
      <c r="J12" s="124">
        <v>59.63</v>
      </c>
      <c r="K12" s="124">
        <v>0</v>
      </c>
      <c r="L12" s="118" t="s">
        <v>47</v>
      </c>
      <c r="M12" s="118" t="s">
        <v>313</v>
      </c>
      <c r="N12" s="118" t="s">
        <v>313</v>
      </c>
      <c r="O12" s="118" t="s">
        <v>313</v>
      </c>
      <c r="P12" s="118" t="s">
        <v>313</v>
      </c>
      <c r="Q12" s="118" t="s">
        <v>1302</v>
      </c>
      <c r="R12" s="120" t="s">
        <v>33</v>
      </c>
      <c r="S12" s="126"/>
    </row>
    <row r="13" s="111" customFormat="1" ht="54" spans="1:19">
      <c r="A13" s="121">
        <v>9</v>
      </c>
      <c r="B13" s="121">
        <v>98</v>
      </c>
      <c r="C13" s="122">
        <v>2016</v>
      </c>
      <c r="D13" s="118" t="s">
        <v>300</v>
      </c>
      <c r="E13" s="118" t="s">
        <v>1300</v>
      </c>
      <c r="F13" s="120" t="s">
        <v>314</v>
      </c>
      <c r="G13" s="118" t="s">
        <v>315</v>
      </c>
      <c r="H13" s="123" t="s">
        <v>316</v>
      </c>
      <c r="I13" s="118">
        <v>45.63</v>
      </c>
      <c r="J13" s="124">
        <v>45.63</v>
      </c>
      <c r="K13" s="124">
        <v>0</v>
      </c>
      <c r="L13" s="118" t="s">
        <v>23</v>
      </c>
      <c r="M13" s="118" t="s">
        <v>317</v>
      </c>
      <c r="N13" s="118" t="s">
        <v>317</v>
      </c>
      <c r="O13" s="118" t="s">
        <v>317</v>
      </c>
      <c r="P13" s="118" t="s">
        <v>317</v>
      </c>
      <c r="Q13" s="118" t="s">
        <v>25</v>
      </c>
      <c r="R13" s="120" t="s">
        <v>127</v>
      </c>
      <c r="S13" s="126"/>
    </row>
    <row r="14" s="111" customFormat="1" ht="54" spans="1:19">
      <c r="A14" s="121">
        <v>10</v>
      </c>
      <c r="B14" s="121">
        <v>165</v>
      </c>
      <c r="C14" s="122">
        <v>2017</v>
      </c>
      <c r="D14" s="118" t="s">
        <v>300</v>
      </c>
      <c r="E14" s="118" t="s">
        <v>1300</v>
      </c>
      <c r="F14" s="120" t="s">
        <v>521</v>
      </c>
      <c r="G14" s="118" t="s">
        <v>21</v>
      </c>
      <c r="H14" s="123" t="s">
        <v>1303</v>
      </c>
      <c r="I14" s="118">
        <v>35</v>
      </c>
      <c r="J14" s="124">
        <v>35</v>
      </c>
      <c r="K14" s="124">
        <v>0</v>
      </c>
      <c r="L14" s="118" t="s">
        <v>23</v>
      </c>
      <c r="M14" s="118" t="s">
        <v>24</v>
      </c>
      <c r="N14" s="118" t="s">
        <v>24</v>
      </c>
      <c r="O14" s="118" t="s">
        <v>24</v>
      </c>
      <c r="P14" s="118" t="s">
        <v>24</v>
      </c>
      <c r="Q14" s="118" t="s">
        <v>25</v>
      </c>
      <c r="R14" s="120" t="s">
        <v>38</v>
      </c>
      <c r="S14" s="126"/>
    </row>
    <row r="15" s="111" customFormat="1" ht="54" spans="1:19">
      <c r="A15" s="121">
        <v>11</v>
      </c>
      <c r="B15" s="121">
        <v>181</v>
      </c>
      <c r="C15" s="122">
        <v>2018</v>
      </c>
      <c r="D15" s="118" t="s">
        <v>300</v>
      </c>
      <c r="E15" s="118" t="s">
        <v>1300</v>
      </c>
      <c r="F15" s="120" t="s">
        <v>548</v>
      </c>
      <c r="G15" s="118" t="s">
        <v>549</v>
      </c>
      <c r="H15" s="123" t="s">
        <v>550</v>
      </c>
      <c r="I15" s="118">
        <v>322.93</v>
      </c>
      <c r="J15" s="124">
        <v>322.93</v>
      </c>
      <c r="K15" s="124">
        <v>0</v>
      </c>
      <c r="L15" s="118" t="s">
        <v>23</v>
      </c>
      <c r="M15" s="118" t="s">
        <v>551</v>
      </c>
      <c r="N15" s="118" t="s">
        <v>551</v>
      </c>
      <c r="O15" s="118" t="s">
        <v>551</v>
      </c>
      <c r="P15" s="118" t="s">
        <v>551</v>
      </c>
      <c r="Q15" s="118" t="s">
        <v>25</v>
      </c>
      <c r="R15" s="120" t="s">
        <v>38</v>
      </c>
      <c r="S15" s="126"/>
    </row>
    <row r="16" s="111" customFormat="1" ht="67.5" hidden="1" spans="1:19">
      <c r="A16" s="121">
        <v>12</v>
      </c>
      <c r="B16" s="147">
        <v>190</v>
      </c>
      <c r="C16" s="148">
        <v>2018</v>
      </c>
      <c r="D16" s="148" t="s">
        <v>300</v>
      </c>
      <c r="E16" s="118" t="s">
        <v>1300</v>
      </c>
      <c r="F16" s="150" t="s">
        <v>578</v>
      </c>
      <c r="G16" s="118" t="s">
        <v>1304</v>
      </c>
      <c r="H16" s="123" t="s">
        <v>580</v>
      </c>
      <c r="I16" s="118">
        <v>89.002387</v>
      </c>
      <c r="J16" s="124">
        <v>52</v>
      </c>
      <c r="K16" s="124">
        <v>37.002387</v>
      </c>
      <c r="L16" s="118" t="s">
        <v>47</v>
      </c>
      <c r="M16" s="118" t="s">
        <v>581</v>
      </c>
      <c r="N16" s="118" t="s">
        <v>581</v>
      </c>
      <c r="O16" s="118" t="s">
        <v>581</v>
      </c>
      <c r="P16" s="118" t="s">
        <v>581</v>
      </c>
      <c r="Q16" s="118" t="s">
        <v>1305</v>
      </c>
      <c r="R16" s="120" t="s">
        <v>33</v>
      </c>
      <c r="S16" s="126"/>
    </row>
    <row r="17" s="111" customFormat="1" ht="108" spans="1:19">
      <c r="A17" s="121">
        <v>13</v>
      </c>
      <c r="B17" s="120">
        <v>191</v>
      </c>
      <c r="C17" s="122">
        <v>2018</v>
      </c>
      <c r="D17" s="118" t="s">
        <v>300</v>
      </c>
      <c r="E17" s="118" t="s">
        <v>1300</v>
      </c>
      <c r="F17" s="120" t="s">
        <v>582</v>
      </c>
      <c r="G17" s="118" t="s">
        <v>583</v>
      </c>
      <c r="H17" s="123" t="s">
        <v>584</v>
      </c>
      <c r="I17" s="118">
        <v>100</v>
      </c>
      <c r="J17" s="124">
        <v>100</v>
      </c>
      <c r="K17" s="124">
        <v>0</v>
      </c>
      <c r="L17" s="118" t="s">
        <v>23</v>
      </c>
      <c r="M17" s="118" t="s">
        <v>585</v>
      </c>
      <c r="N17" s="118" t="s">
        <v>586</v>
      </c>
      <c r="O17" s="118" t="s">
        <v>585</v>
      </c>
      <c r="P17" s="118" t="s">
        <v>585</v>
      </c>
      <c r="Q17" s="118" t="s">
        <v>25</v>
      </c>
      <c r="R17" s="120" t="s">
        <v>127</v>
      </c>
      <c r="S17" s="126" t="s">
        <v>1306</v>
      </c>
    </row>
    <row r="18" s="111" customFormat="1" ht="94.5" spans="1:19">
      <c r="A18" s="121">
        <v>14</v>
      </c>
      <c r="B18" s="121">
        <v>195</v>
      </c>
      <c r="C18" s="122">
        <v>2018</v>
      </c>
      <c r="D18" s="118" t="s">
        <v>300</v>
      </c>
      <c r="E18" s="118" t="s">
        <v>1300</v>
      </c>
      <c r="F18" s="120" t="s">
        <v>598</v>
      </c>
      <c r="G18" s="118" t="s">
        <v>599</v>
      </c>
      <c r="H18" s="123" t="s">
        <v>600</v>
      </c>
      <c r="I18" s="118">
        <v>80.001923</v>
      </c>
      <c r="J18" s="124">
        <v>40</v>
      </c>
      <c r="K18" s="124">
        <v>40.001923</v>
      </c>
      <c r="L18" s="118" t="s">
        <v>23</v>
      </c>
      <c r="M18" s="118" t="s">
        <v>601</v>
      </c>
      <c r="N18" s="118" t="s">
        <v>602</v>
      </c>
      <c r="O18" s="118" t="s">
        <v>601</v>
      </c>
      <c r="P18" s="118" t="s">
        <v>601</v>
      </c>
      <c r="Q18" s="118" t="s">
        <v>25</v>
      </c>
      <c r="R18" s="120" t="s">
        <v>127</v>
      </c>
      <c r="S18" s="126"/>
    </row>
    <row r="19" s="111" customFormat="1" ht="81" spans="1:19">
      <c r="A19" s="121">
        <v>15</v>
      </c>
      <c r="B19" s="121">
        <v>198</v>
      </c>
      <c r="C19" s="122">
        <v>2018</v>
      </c>
      <c r="D19" s="118" t="s">
        <v>300</v>
      </c>
      <c r="E19" s="118" t="s">
        <v>1300</v>
      </c>
      <c r="F19" s="120" t="s">
        <v>610</v>
      </c>
      <c r="G19" s="118" t="s">
        <v>611</v>
      </c>
      <c r="H19" s="123" t="s">
        <v>612</v>
      </c>
      <c r="I19" s="118">
        <v>119.996865275191</v>
      </c>
      <c r="J19" s="124">
        <v>60</v>
      </c>
      <c r="K19" s="124">
        <v>59.996865275191</v>
      </c>
      <c r="L19" s="118" t="s">
        <v>23</v>
      </c>
      <c r="M19" s="118" t="s">
        <v>613</v>
      </c>
      <c r="N19" s="118" t="s">
        <v>613</v>
      </c>
      <c r="O19" s="118" t="s">
        <v>613</v>
      </c>
      <c r="P19" s="118" t="s">
        <v>613</v>
      </c>
      <c r="Q19" s="118" t="s">
        <v>25</v>
      </c>
      <c r="R19" s="120" t="s">
        <v>38</v>
      </c>
      <c r="S19" s="126"/>
    </row>
    <row r="20" s="111" customFormat="1" ht="40.5" hidden="1" spans="1:19">
      <c r="A20" s="121">
        <v>16</v>
      </c>
      <c r="B20" s="121">
        <v>217</v>
      </c>
      <c r="C20" s="122">
        <v>2018</v>
      </c>
      <c r="D20" s="118" t="s">
        <v>300</v>
      </c>
      <c r="E20" s="118" t="s">
        <v>1300</v>
      </c>
      <c r="F20" s="120" t="s">
        <v>670</v>
      </c>
      <c r="G20" s="118" t="s">
        <v>671</v>
      </c>
      <c r="H20" s="123" t="s">
        <v>1307</v>
      </c>
      <c r="I20" s="118">
        <v>62</v>
      </c>
      <c r="J20" s="124">
        <v>62</v>
      </c>
      <c r="K20" s="124">
        <v>0</v>
      </c>
      <c r="L20" s="118" t="s">
        <v>47</v>
      </c>
      <c r="M20" s="118" t="s">
        <v>673</v>
      </c>
      <c r="N20" s="118" t="s">
        <v>673</v>
      </c>
      <c r="O20" s="118" t="s">
        <v>673</v>
      </c>
      <c r="P20" s="118" t="s">
        <v>673</v>
      </c>
      <c r="Q20" s="118" t="s">
        <v>1308</v>
      </c>
      <c r="R20" s="120" t="s">
        <v>33</v>
      </c>
      <c r="S20" s="126"/>
    </row>
    <row r="21" s="111" customFormat="1" ht="40.5" hidden="1" spans="1:19">
      <c r="A21" s="121">
        <v>17</v>
      </c>
      <c r="B21" s="121">
        <v>218</v>
      </c>
      <c r="C21" s="122">
        <v>2018</v>
      </c>
      <c r="D21" s="118" t="s">
        <v>300</v>
      </c>
      <c r="E21" s="118" t="s">
        <v>1300</v>
      </c>
      <c r="F21" s="120" t="s">
        <v>674</v>
      </c>
      <c r="G21" s="118" t="s">
        <v>88</v>
      </c>
      <c r="H21" s="123" t="s">
        <v>675</v>
      </c>
      <c r="I21" s="118">
        <v>43</v>
      </c>
      <c r="J21" s="124">
        <v>43</v>
      </c>
      <c r="K21" s="124">
        <v>0</v>
      </c>
      <c r="L21" s="118" t="s">
        <v>47</v>
      </c>
      <c r="M21" s="118" t="s">
        <v>676</v>
      </c>
      <c r="N21" s="118" t="s">
        <v>676</v>
      </c>
      <c r="O21" s="118" t="s">
        <v>676</v>
      </c>
      <c r="P21" s="118" t="s">
        <v>676</v>
      </c>
      <c r="Q21" s="118" t="s">
        <v>1309</v>
      </c>
      <c r="R21" s="120" t="s">
        <v>33</v>
      </c>
      <c r="S21" s="126"/>
    </row>
    <row r="22" s="111" customFormat="1" ht="54" hidden="1" spans="1:19">
      <c r="A22" s="121">
        <v>18</v>
      </c>
      <c r="B22" s="121">
        <v>219</v>
      </c>
      <c r="C22" s="122">
        <v>2018</v>
      </c>
      <c r="D22" s="118" t="s">
        <v>300</v>
      </c>
      <c r="E22" s="118" t="s">
        <v>1300</v>
      </c>
      <c r="F22" s="120" t="s">
        <v>688</v>
      </c>
      <c r="G22" s="118" t="s">
        <v>689</v>
      </c>
      <c r="H22" s="123" t="s">
        <v>690</v>
      </c>
      <c r="I22" s="118">
        <v>300</v>
      </c>
      <c r="J22" s="124">
        <v>300</v>
      </c>
      <c r="K22" s="124">
        <v>0</v>
      </c>
      <c r="L22" s="118" t="s">
        <v>47</v>
      </c>
      <c r="M22" s="121"/>
      <c r="N22" s="121"/>
      <c r="O22" s="121"/>
      <c r="P22" s="121"/>
      <c r="Q22" s="118"/>
      <c r="R22" s="120" t="s">
        <v>33</v>
      </c>
      <c r="S22" s="126" t="s">
        <v>691</v>
      </c>
    </row>
    <row r="23" s="111" customFormat="1" ht="54" spans="1:19">
      <c r="A23" s="121">
        <v>19</v>
      </c>
      <c r="B23" s="121">
        <v>249</v>
      </c>
      <c r="C23" s="122">
        <v>2020</v>
      </c>
      <c r="D23" s="118" t="s">
        <v>300</v>
      </c>
      <c r="E23" s="118" t="s">
        <v>1300</v>
      </c>
      <c r="F23" s="120" t="s">
        <v>768</v>
      </c>
      <c r="G23" s="118" t="s">
        <v>260</v>
      </c>
      <c r="H23" s="123" t="s">
        <v>769</v>
      </c>
      <c r="I23" s="118">
        <v>976.85</v>
      </c>
      <c r="J23" s="124">
        <v>976.85</v>
      </c>
      <c r="K23" s="124">
        <v>0</v>
      </c>
      <c r="L23" s="118" t="s">
        <v>23</v>
      </c>
      <c r="M23" s="118" t="s">
        <v>262</v>
      </c>
      <c r="N23" s="118" t="s">
        <v>37</v>
      </c>
      <c r="O23" s="118" t="s">
        <v>262</v>
      </c>
      <c r="P23" s="118" t="s">
        <v>262</v>
      </c>
      <c r="Q23" s="118" t="s">
        <v>25</v>
      </c>
      <c r="R23" s="120" t="s">
        <v>38</v>
      </c>
      <c r="S23" s="126"/>
    </row>
    <row r="24" s="111" customFormat="1" ht="27" hidden="1" spans="1:19">
      <c r="A24" s="121">
        <v>20</v>
      </c>
      <c r="B24" s="121">
        <v>253</v>
      </c>
      <c r="C24" s="122">
        <v>2020</v>
      </c>
      <c r="D24" s="118" t="s">
        <v>300</v>
      </c>
      <c r="E24" s="118" t="s">
        <v>1300</v>
      </c>
      <c r="F24" s="120" t="s">
        <v>778</v>
      </c>
      <c r="G24" s="118" t="s">
        <v>549</v>
      </c>
      <c r="H24" s="123" t="s">
        <v>1310</v>
      </c>
      <c r="I24" s="118">
        <v>61.32</v>
      </c>
      <c r="J24" s="124">
        <v>61.32</v>
      </c>
      <c r="K24" s="124">
        <v>0</v>
      </c>
      <c r="L24" s="118" t="s">
        <v>47</v>
      </c>
      <c r="M24" s="118" t="s">
        <v>780</v>
      </c>
      <c r="N24" s="118" t="s">
        <v>780</v>
      </c>
      <c r="O24" s="118" t="s">
        <v>780</v>
      </c>
      <c r="P24" s="118" t="s">
        <v>780</v>
      </c>
      <c r="Q24" s="118" t="s">
        <v>1311</v>
      </c>
      <c r="R24" s="120" t="s">
        <v>33</v>
      </c>
      <c r="S24" s="126"/>
    </row>
    <row r="25" s="111" customFormat="1" ht="27" hidden="1" spans="1:19">
      <c r="A25" s="121">
        <v>21</v>
      </c>
      <c r="B25" s="121">
        <v>254</v>
      </c>
      <c r="C25" s="122">
        <v>2020</v>
      </c>
      <c r="D25" s="118" t="s">
        <v>300</v>
      </c>
      <c r="E25" s="118" t="s">
        <v>1300</v>
      </c>
      <c r="F25" s="120" t="s">
        <v>781</v>
      </c>
      <c r="G25" s="118" t="s">
        <v>315</v>
      </c>
      <c r="H25" s="123" t="s">
        <v>1312</v>
      </c>
      <c r="I25" s="118">
        <v>69.42</v>
      </c>
      <c r="J25" s="124">
        <v>69.42</v>
      </c>
      <c r="K25" s="124">
        <v>0</v>
      </c>
      <c r="L25" s="118" t="s">
        <v>47</v>
      </c>
      <c r="M25" s="118" t="s">
        <v>783</v>
      </c>
      <c r="N25" s="118" t="s">
        <v>783</v>
      </c>
      <c r="O25" s="118" t="s">
        <v>783</v>
      </c>
      <c r="P25" s="118" t="s">
        <v>783</v>
      </c>
      <c r="Q25" s="118" t="s">
        <v>1313</v>
      </c>
      <c r="R25" s="120" t="s">
        <v>33</v>
      </c>
      <c r="S25" s="126"/>
    </row>
    <row r="26" s="111" customFormat="1" ht="54" spans="1:19">
      <c r="A26" s="121">
        <v>22</v>
      </c>
      <c r="B26" s="121">
        <v>256</v>
      </c>
      <c r="C26" s="122">
        <v>2020</v>
      </c>
      <c r="D26" s="118" t="s">
        <v>300</v>
      </c>
      <c r="E26" s="118" t="s">
        <v>1300</v>
      </c>
      <c r="F26" s="120" t="s">
        <v>788</v>
      </c>
      <c r="G26" s="118" t="s">
        <v>260</v>
      </c>
      <c r="H26" s="123" t="s">
        <v>1314</v>
      </c>
      <c r="I26" s="118">
        <v>200</v>
      </c>
      <c r="J26" s="124">
        <v>200</v>
      </c>
      <c r="K26" s="124">
        <v>0</v>
      </c>
      <c r="L26" s="118" t="s">
        <v>23</v>
      </c>
      <c r="M26" s="118" t="s">
        <v>262</v>
      </c>
      <c r="N26" s="118" t="s">
        <v>790</v>
      </c>
      <c r="O26" s="118" t="s">
        <v>262</v>
      </c>
      <c r="P26" s="118" t="s">
        <v>262</v>
      </c>
      <c r="Q26" s="118" t="s">
        <v>25</v>
      </c>
      <c r="R26" s="120" t="s">
        <v>38</v>
      </c>
      <c r="S26" s="126"/>
    </row>
    <row r="27" s="111" customFormat="1" ht="81" spans="1:19">
      <c r="A27" s="121">
        <v>23</v>
      </c>
      <c r="B27" s="121">
        <v>260</v>
      </c>
      <c r="C27" s="122">
        <v>2020</v>
      </c>
      <c r="D27" s="118" t="s">
        <v>300</v>
      </c>
      <c r="E27" s="118" t="s">
        <v>1300</v>
      </c>
      <c r="F27" s="120" t="s">
        <v>803</v>
      </c>
      <c r="G27" s="118" t="s">
        <v>804</v>
      </c>
      <c r="H27" s="123" t="s">
        <v>805</v>
      </c>
      <c r="I27" s="118">
        <v>453.06</v>
      </c>
      <c r="J27" s="124">
        <v>453.06</v>
      </c>
      <c r="K27" s="124">
        <v>0</v>
      </c>
      <c r="L27" s="118" t="s">
        <v>23</v>
      </c>
      <c r="M27" s="118" t="s">
        <v>806</v>
      </c>
      <c r="N27" s="118" t="s">
        <v>806</v>
      </c>
      <c r="O27" s="118" t="s">
        <v>806</v>
      </c>
      <c r="P27" s="118" t="s">
        <v>806</v>
      </c>
      <c r="Q27" s="118" t="s">
        <v>807</v>
      </c>
      <c r="R27" s="120" t="s">
        <v>38</v>
      </c>
      <c r="S27" s="126"/>
    </row>
    <row r="28" s="111" customFormat="1" ht="54" spans="1:19">
      <c r="A28" s="121">
        <v>24</v>
      </c>
      <c r="B28" s="121">
        <v>261</v>
      </c>
      <c r="C28" s="122">
        <v>2020</v>
      </c>
      <c r="D28" s="118" t="s">
        <v>300</v>
      </c>
      <c r="E28" s="118" t="s">
        <v>1300</v>
      </c>
      <c r="F28" s="120" t="s">
        <v>808</v>
      </c>
      <c r="G28" s="118" t="s">
        <v>549</v>
      </c>
      <c r="H28" s="123" t="s">
        <v>809</v>
      </c>
      <c r="I28" s="118">
        <v>172.31</v>
      </c>
      <c r="J28" s="124">
        <v>172.31</v>
      </c>
      <c r="K28" s="124">
        <v>0</v>
      </c>
      <c r="L28" s="118" t="s">
        <v>23</v>
      </c>
      <c r="M28" s="118" t="s">
        <v>551</v>
      </c>
      <c r="N28" s="118" t="s">
        <v>551</v>
      </c>
      <c r="O28" s="118" t="s">
        <v>551</v>
      </c>
      <c r="P28" s="118" t="s">
        <v>551</v>
      </c>
      <c r="Q28" s="118" t="s">
        <v>25</v>
      </c>
      <c r="R28" s="120" t="s">
        <v>38</v>
      </c>
      <c r="S28" s="126"/>
    </row>
    <row r="29" s="111" customFormat="1" ht="54" spans="1:19">
      <c r="A29" s="121">
        <v>25</v>
      </c>
      <c r="B29" s="121">
        <v>300</v>
      </c>
      <c r="C29" s="122">
        <v>2021</v>
      </c>
      <c r="D29" s="118" t="s">
        <v>823</v>
      </c>
      <c r="E29" s="118" t="s">
        <v>1300</v>
      </c>
      <c r="F29" s="120" t="s">
        <v>848</v>
      </c>
      <c r="G29" s="118" t="s">
        <v>849</v>
      </c>
      <c r="H29" s="123" t="s">
        <v>850</v>
      </c>
      <c r="I29" s="118">
        <v>849.68</v>
      </c>
      <c r="J29" s="124">
        <v>849.68</v>
      </c>
      <c r="K29" s="124">
        <v>0</v>
      </c>
      <c r="L29" s="118" t="s">
        <v>23</v>
      </c>
      <c r="M29" s="118" t="s">
        <v>613</v>
      </c>
      <c r="N29" s="118" t="s">
        <v>613</v>
      </c>
      <c r="O29" s="118" t="s">
        <v>613</v>
      </c>
      <c r="P29" s="118" t="s">
        <v>613</v>
      </c>
      <c r="Q29" s="118" t="s">
        <v>25</v>
      </c>
      <c r="R29" s="120" t="s">
        <v>26</v>
      </c>
      <c r="S29" s="126"/>
    </row>
    <row r="30" s="111" customFormat="1" ht="54" spans="1:19">
      <c r="A30" s="121">
        <v>26</v>
      </c>
      <c r="B30" s="121">
        <v>301</v>
      </c>
      <c r="C30" s="122">
        <v>2021</v>
      </c>
      <c r="D30" s="118" t="s">
        <v>823</v>
      </c>
      <c r="E30" s="118" t="s">
        <v>1300</v>
      </c>
      <c r="F30" s="120" t="s">
        <v>851</v>
      </c>
      <c r="G30" s="118" t="s">
        <v>852</v>
      </c>
      <c r="H30" s="123" t="s">
        <v>853</v>
      </c>
      <c r="I30" s="118">
        <v>1399.92</v>
      </c>
      <c r="J30" s="124">
        <v>1399.92</v>
      </c>
      <c r="K30" s="124">
        <v>0</v>
      </c>
      <c r="L30" s="118" t="s">
        <v>23</v>
      </c>
      <c r="M30" s="118" t="s">
        <v>317</v>
      </c>
      <c r="N30" s="118" t="s">
        <v>854</v>
      </c>
      <c r="O30" s="118" t="s">
        <v>317</v>
      </c>
      <c r="P30" s="118" t="s">
        <v>317</v>
      </c>
      <c r="Q30" s="118" t="s">
        <v>25</v>
      </c>
      <c r="R30" s="120" t="s">
        <v>26</v>
      </c>
      <c r="S30" s="126"/>
    </row>
    <row r="31" s="111" customFormat="1" ht="40.5" hidden="1" spans="1:19">
      <c r="A31" s="121">
        <v>27</v>
      </c>
      <c r="B31" s="121">
        <v>302</v>
      </c>
      <c r="C31" s="122">
        <v>2021</v>
      </c>
      <c r="D31" s="118" t="s">
        <v>823</v>
      </c>
      <c r="E31" s="118" t="s">
        <v>1300</v>
      </c>
      <c r="F31" s="120" t="s">
        <v>855</v>
      </c>
      <c r="G31" s="118" t="s">
        <v>549</v>
      </c>
      <c r="H31" s="123" t="s">
        <v>1315</v>
      </c>
      <c r="I31" s="118">
        <v>549.98</v>
      </c>
      <c r="J31" s="124">
        <v>549.98</v>
      </c>
      <c r="K31" s="124">
        <v>0</v>
      </c>
      <c r="L31" s="118" t="s">
        <v>47</v>
      </c>
      <c r="M31" s="118" t="s">
        <v>780</v>
      </c>
      <c r="N31" s="118" t="s">
        <v>780</v>
      </c>
      <c r="O31" s="118" t="s">
        <v>780</v>
      </c>
      <c r="P31" s="118" t="s">
        <v>780</v>
      </c>
      <c r="Q31" s="118" t="s">
        <v>1311</v>
      </c>
      <c r="R31" s="120" t="s">
        <v>33</v>
      </c>
      <c r="S31" s="126"/>
    </row>
    <row r="32" s="111" customFormat="1" ht="54" spans="1:19">
      <c r="A32" s="121">
        <v>28</v>
      </c>
      <c r="B32" s="121">
        <v>312</v>
      </c>
      <c r="C32" s="122">
        <v>2021</v>
      </c>
      <c r="D32" s="118" t="s">
        <v>823</v>
      </c>
      <c r="E32" s="118" t="s">
        <v>1300</v>
      </c>
      <c r="F32" s="120" t="s">
        <v>883</v>
      </c>
      <c r="G32" s="118" t="s">
        <v>884</v>
      </c>
      <c r="H32" s="123" t="s">
        <v>885</v>
      </c>
      <c r="I32" s="118">
        <v>644.52</v>
      </c>
      <c r="J32" s="124">
        <v>644.52</v>
      </c>
      <c r="K32" s="124">
        <v>0</v>
      </c>
      <c r="L32" s="118" t="s">
        <v>23</v>
      </c>
      <c r="M32" s="118" t="s">
        <v>886</v>
      </c>
      <c r="N32" s="118" t="s">
        <v>887</v>
      </c>
      <c r="O32" s="118" t="s">
        <v>886</v>
      </c>
      <c r="P32" s="118" t="s">
        <v>886</v>
      </c>
      <c r="Q32" s="118" t="s">
        <v>25</v>
      </c>
      <c r="R32" s="120" t="s">
        <v>38</v>
      </c>
      <c r="S32" s="126"/>
    </row>
    <row r="33" s="111" customFormat="1" ht="135" spans="1:19">
      <c r="A33" s="121">
        <v>29</v>
      </c>
      <c r="B33" s="121">
        <v>327</v>
      </c>
      <c r="C33" s="122">
        <v>2022</v>
      </c>
      <c r="D33" s="118" t="s">
        <v>823</v>
      </c>
      <c r="E33" s="118" t="s">
        <v>1300</v>
      </c>
      <c r="F33" s="120" t="s">
        <v>905</v>
      </c>
      <c r="G33" s="118" t="s">
        <v>906</v>
      </c>
      <c r="H33" s="123" t="s">
        <v>907</v>
      </c>
      <c r="I33" s="118">
        <v>403.73</v>
      </c>
      <c r="J33" s="124">
        <v>403.73</v>
      </c>
      <c r="K33" s="124">
        <v>0</v>
      </c>
      <c r="L33" s="118" t="s">
        <v>23</v>
      </c>
      <c r="M33" s="118" t="s">
        <v>613</v>
      </c>
      <c r="N33" s="118" t="s">
        <v>613</v>
      </c>
      <c r="O33" s="118" t="s">
        <v>613</v>
      </c>
      <c r="P33" s="118" t="s">
        <v>613</v>
      </c>
      <c r="Q33" s="118" t="s">
        <v>25</v>
      </c>
      <c r="R33" s="120" t="s">
        <v>38</v>
      </c>
      <c r="S33" s="126"/>
    </row>
    <row r="34" s="111" customFormat="1" ht="40.5" hidden="1" spans="1:19">
      <c r="A34" s="121">
        <v>30</v>
      </c>
      <c r="B34" s="121">
        <v>355</v>
      </c>
      <c r="C34" s="122">
        <v>2023</v>
      </c>
      <c r="D34" s="118" t="s">
        <v>823</v>
      </c>
      <c r="E34" s="118" t="s">
        <v>1300</v>
      </c>
      <c r="F34" s="120" t="s">
        <v>962</v>
      </c>
      <c r="G34" s="118" t="s">
        <v>671</v>
      </c>
      <c r="H34" s="123" t="s">
        <v>963</v>
      </c>
      <c r="I34" s="118">
        <v>169.91</v>
      </c>
      <c r="J34" s="124">
        <v>169.91</v>
      </c>
      <c r="K34" s="124">
        <v>0</v>
      </c>
      <c r="L34" s="118" t="s">
        <v>47</v>
      </c>
      <c r="M34" s="118" t="s">
        <v>673</v>
      </c>
      <c r="N34" s="118" t="s">
        <v>673</v>
      </c>
      <c r="O34" s="118" t="s">
        <v>673</v>
      </c>
      <c r="P34" s="118" t="s">
        <v>673</v>
      </c>
      <c r="Q34" s="118" t="s">
        <v>1308</v>
      </c>
      <c r="R34" s="120" t="s">
        <v>33</v>
      </c>
      <c r="S34" s="126"/>
    </row>
    <row r="35" s="111" customFormat="1" ht="40.5" hidden="1" spans="1:19">
      <c r="A35" s="121">
        <v>31</v>
      </c>
      <c r="B35" s="121">
        <v>356</v>
      </c>
      <c r="C35" s="122">
        <v>2023</v>
      </c>
      <c r="D35" s="118" t="s">
        <v>823</v>
      </c>
      <c r="E35" s="118" t="s">
        <v>1300</v>
      </c>
      <c r="F35" s="120" t="s">
        <v>964</v>
      </c>
      <c r="G35" s="118" t="s">
        <v>884</v>
      </c>
      <c r="H35" s="123" t="s">
        <v>965</v>
      </c>
      <c r="I35" s="118">
        <v>289.88</v>
      </c>
      <c r="J35" s="124">
        <v>289.88</v>
      </c>
      <c r="K35" s="124">
        <v>0</v>
      </c>
      <c r="L35" s="118" t="s">
        <v>47</v>
      </c>
      <c r="M35" s="118" t="s">
        <v>966</v>
      </c>
      <c r="N35" s="118" t="s">
        <v>966</v>
      </c>
      <c r="O35" s="118" t="s">
        <v>966</v>
      </c>
      <c r="P35" s="118" t="s">
        <v>966</v>
      </c>
      <c r="Q35" s="118" t="s">
        <v>1316</v>
      </c>
      <c r="R35" s="120" t="s">
        <v>33</v>
      </c>
      <c r="S35" s="126"/>
    </row>
    <row r="36" s="111" customFormat="1" ht="94.5" hidden="1" spans="1:19">
      <c r="A36" s="121">
        <v>32</v>
      </c>
      <c r="B36" s="147">
        <v>368</v>
      </c>
      <c r="C36" s="148">
        <v>2023</v>
      </c>
      <c r="D36" s="149" t="s">
        <v>823</v>
      </c>
      <c r="E36" s="149" t="s">
        <v>1300</v>
      </c>
      <c r="F36" s="150" t="s">
        <v>987</v>
      </c>
      <c r="G36" s="118" t="s">
        <v>988</v>
      </c>
      <c r="H36" s="123" t="s">
        <v>989</v>
      </c>
      <c r="I36" s="118">
        <v>194.1</v>
      </c>
      <c r="J36" s="124">
        <v>194.1</v>
      </c>
      <c r="K36" s="124">
        <v>0</v>
      </c>
      <c r="L36" s="118" t="s">
        <v>30</v>
      </c>
      <c r="M36" s="118" t="s">
        <v>990</v>
      </c>
      <c r="N36" s="118" t="s">
        <v>990</v>
      </c>
      <c r="O36" s="118" t="s">
        <v>990</v>
      </c>
      <c r="P36" s="118" t="s">
        <v>990</v>
      </c>
      <c r="Q36" s="118" t="s">
        <v>25</v>
      </c>
      <c r="R36" s="156" t="s">
        <v>33</v>
      </c>
      <c r="S36" s="126"/>
    </row>
    <row r="37" s="111" customFormat="1" ht="81" spans="1:19">
      <c r="A37" s="121">
        <v>33</v>
      </c>
      <c r="B37" s="121">
        <v>395</v>
      </c>
      <c r="C37" s="122">
        <v>2016</v>
      </c>
      <c r="D37" s="118" t="s">
        <v>993</v>
      </c>
      <c r="E37" s="118" t="s">
        <v>1300</v>
      </c>
      <c r="F37" s="120" t="s">
        <v>994</v>
      </c>
      <c r="G37" s="118" t="s">
        <v>906</v>
      </c>
      <c r="H37" s="123" t="s">
        <v>1317</v>
      </c>
      <c r="I37" s="118">
        <v>91.12</v>
      </c>
      <c r="J37" s="124">
        <v>91.12</v>
      </c>
      <c r="K37" s="124">
        <v>0</v>
      </c>
      <c r="L37" s="118" t="s">
        <v>23</v>
      </c>
      <c r="M37" s="118" t="s">
        <v>613</v>
      </c>
      <c r="N37" s="118" t="s">
        <v>613</v>
      </c>
      <c r="O37" s="118" t="s">
        <v>613</v>
      </c>
      <c r="P37" s="118" t="s">
        <v>613</v>
      </c>
      <c r="Q37" s="118" t="s">
        <v>25</v>
      </c>
      <c r="R37" s="120" t="s">
        <v>38</v>
      </c>
      <c r="S37" s="126"/>
    </row>
    <row r="38" s="111" customFormat="1" ht="54" spans="1:19">
      <c r="A38" s="121">
        <v>34</v>
      </c>
      <c r="B38" s="121">
        <v>396</v>
      </c>
      <c r="C38" s="122">
        <v>2016</v>
      </c>
      <c r="D38" s="118" t="s">
        <v>993</v>
      </c>
      <c r="E38" s="118" t="s">
        <v>1300</v>
      </c>
      <c r="F38" s="120" t="s">
        <v>996</v>
      </c>
      <c r="G38" s="118" t="s">
        <v>997</v>
      </c>
      <c r="H38" s="123" t="s">
        <v>998</v>
      </c>
      <c r="I38" s="118">
        <v>80.08</v>
      </c>
      <c r="J38" s="124">
        <v>80.08</v>
      </c>
      <c r="K38" s="124">
        <v>0</v>
      </c>
      <c r="L38" s="118" t="s">
        <v>23</v>
      </c>
      <c r="M38" s="118" t="s">
        <v>999</v>
      </c>
      <c r="N38" s="118" t="s">
        <v>1000</v>
      </c>
      <c r="O38" s="118" t="s">
        <v>999</v>
      </c>
      <c r="P38" s="118" t="s">
        <v>999</v>
      </c>
      <c r="Q38" s="118" t="s">
        <v>25</v>
      </c>
      <c r="R38" s="120" t="s">
        <v>38</v>
      </c>
      <c r="S38" s="126"/>
    </row>
    <row r="39" s="131" customFormat="1" ht="37" hidden="1" customHeight="1" spans="1:19">
      <c r="A39" s="138"/>
      <c r="B39" s="145" t="s">
        <v>1318</v>
      </c>
      <c r="C39" s="142"/>
      <c r="D39" s="142"/>
      <c r="E39" s="142"/>
      <c r="F39" s="146"/>
      <c r="G39" s="142"/>
      <c r="H39" s="142"/>
      <c r="I39" s="142"/>
      <c r="J39" s="142"/>
      <c r="K39" s="142"/>
      <c r="L39" s="142"/>
      <c r="M39" s="142"/>
      <c r="N39" s="142"/>
      <c r="O39" s="142"/>
      <c r="P39" s="142"/>
      <c r="Q39" s="142"/>
      <c r="R39" s="142"/>
      <c r="S39" s="143"/>
    </row>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4:S39" etc:filterBottomFollowUsedRange="0">
    <filterColumn colId="11">
      <customFilters>
        <customFilter operator="equal" val="经营类"/>
      </customFilters>
    </filterColumn>
    <extLst/>
  </autoFilter>
  <mergeCells count="19">
    <mergeCell ref="A1:S1"/>
    <mergeCell ref="I3:K3"/>
    <mergeCell ref="B39:S39"/>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5 R7:R38">
      <formula1>"巩固,升级,盘活,调整"</formula1>
    </dataValidation>
  </dataValidation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48576"/>
  <sheetViews>
    <sheetView topLeftCell="A10" workbookViewId="0">
      <selection activeCell="G349" sqref="G349"/>
    </sheetView>
  </sheetViews>
  <sheetFormatPr defaultColWidth="8.89166666666667" defaultRowHeight="13.5"/>
  <cols>
    <col min="1" max="1" width="5" style="24" customWidth="1"/>
    <col min="2" max="2" width="9.225" style="132" customWidth="1"/>
    <col min="3" max="3" width="7.225" style="132" customWidth="1"/>
    <col min="4" max="4" width="9.225" style="132" customWidth="1"/>
    <col min="5" max="5" width="8.775" style="132" customWidth="1"/>
    <col min="6" max="6" width="21.4416666666667" style="133" customWidth="1"/>
    <col min="7" max="7" width="8.89166666666667" style="134"/>
    <col min="8" max="8" width="45.225" style="130" customWidth="1"/>
    <col min="9" max="12" width="8.89166666666667" style="130"/>
    <col min="13" max="16" width="12.5583333333333" style="130" customWidth="1"/>
    <col min="17" max="17" width="21" style="130" customWidth="1"/>
    <col min="18" max="19" width="8.89166666666667" style="134"/>
    <col min="20" max="16384" width="8.89166666666667" style="130"/>
  </cols>
  <sheetData>
    <row r="1" s="130" customFormat="1" ht="25.5" spans="1:19">
      <c r="A1" s="135" t="s">
        <v>1184</v>
      </c>
      <c r="B1" s="135"/>
      <c r="C1" s="135"/>
      <c r="D1" s="135"/>
      <c r="E1" s="135"/>
      <c r="F1" s="135"/>
      <c r="G1" s="135"/>
      <c r="H1" s="135"/>
      <c r="I1" s="135"/>
      <c r="J1" s="135"/>
      <c r="K1" s="135"/>
      <c r="L1" s="135"/>
      <c r="M1" s="135"/>
      <c r="N1" s="135"/>
      <c r="O1" s="135"/>
      <c r="P1" s="135"/>
      <c r="Q1" s="135"/>
      <c r="R1" s="135"/>
      <c r="S1" s="135"/>
    </row>
    <row r="2" s="130" customFormat="1" spans="1:19">
      <c r="A2" s="24"/>
      <c r="B2" s="132"/>
      <c r="C2" s="132"/>
      <c r="D2" s="132"/>
      <c r="E2" s="132"/>
      <c r="F2" s="133"/>
      <c r="G2" s="134"/>
      <c r="R2" s="134"/>
      <c r="S2" s="134"/>
    </row>
    <row r="3" s="131" customFormat="1" spans="1:19">
      <c r="A3" s="136" t="s">
        <v>1</v>
      </c>
      <c r="B3" s="136" t="s">
        <v>1185</v>
      </c>
      <c r="C3" s="136" t="s">
        <v>2</v>
      </c>
      <c r="D3" s="136" t="s">
        <v>3</v>
      </c>
      <c r="E3" s="136" t="s">
        <v>1186</v>
      </c>
      <c r="F3" s="136" t="s">
        <v>4</v>
      </c>
      <c r="G3" s="117" t="s">
        <v>5</v>
      </c>
      <c r="H3" s="117" t="s">
        <v>6</v>
      </c>
      <c r="I3" s="119" t="s">
        <v>7</v>
      </c>
      <c r="J3" s="119"/>
      <c r="K3" s="119"/>
      <c r="L3" s="117" t="s">
        <v>8</v>
      </c>
      <c r="M3" s="117" t="s">
        <v>9</v>
      </c>
      <c r="N3" s="117" t="s">
        <v>10</v>
      </c>
      <c r="O3" s="117" t="s">
        <v>11</v>
      </c>
      <c r="P3" s="119" t="s">
        <v>12</v>
      </c>
      <c r="Q3" s="119" t="s">
        <v>13</v>
      </c>
      <c r="R3" s="117" t="s">
        <v>14</v>
      </c>
      <c r="S3" s="137" t="s">
        <v>15</v>
      </c>
    </row>
    <row r="4" s="131" customFormat="1" ht="27" spans="1:19">
      <c r="A4" s="136"/>
      <c r="B4" s="136"/>
      <c r="C4" s="136"/>
      <c r="D4" s="136"/>
      <c r="E4" s="136"/>
      <c r="F4" s="136"/>
      <c r="G4" s="117"/>
      <c r="H4" s="117"/>
      <c r="I4" s="117" t="s">
        <v>16</v>
      </c>
      <c r="J4" s="119" t="s">
        <v>17</v>
      </c>
      <c r="K4" s="119" t="s">
        <v>18</v>
      </c>
      <c r="L4" s="117"/>
      <c r="M4" s="117"/>
      <c r="N4" s="117"/>
      <c r="O4" s="117"/>
      <c r="P4" s="117"/>
      <c r="Q4" s="117"/>
      <c r="R4" s="117"/>
      <c r="S4" s="137"/>
    </row>
    <row r="5" s="111" customFormat="1" ht="40.5" spans="1:19">
      <c r="A5" s="121">
        <v>1</v>
      </c>
      <c r="B5" s="121">
        <v>462</v>
      </c>
      <c r="C5" s="122">
        <v>2021</v>
      </c>
      <c r="D5" s="118" t="s">
        <v>232</v>
      </c>
      <c r="E5" s="118" t="s">
        <v>1319</v>
      </c>
      <c r="F5" s="120" t="s">
        <v>1057</v>
      </c>
      <c r="G5" s="118" t="s">
        <v>40</v>
      </c>
      <c r="H5" s="118" t="s">
        <v>1058</v>
      </c>
      <c r="I5" s="118">
        <v>400</v>
      </c>
      <c r="J5" s="124">
        <v>400</v>
      </c>
      <c r="K5" s="124">
        <v>0</v>
      </c>
      <c r="L5" s="118" t="s">
        <v>30</v>
      </c>
      <c r="M5" s="118" t="s">
        <v>1059</v>
      </c>
      <c r="N5" s="118" t="s">
        <v>1059</v>
      </c>
      <c r="O5" s="118" t="s">
        <v>1059</v>
      </c>
      <c r="P5" s="118" t="s">
        <v>1059</v>
      </c>
      <c r="Q5" s="118" t="s">
        <v>1059</v>
      </c>
      <c r="R5" s="120" t="s">
        <v>33</v>
      </c>
      <c r="S5" s="126"/>
    </row>
    <row r="6" s="111" customFormat="1" ht="121.5" spans="1:19">
      <c r="A6" s="121">
        <v>2</v>
      </c>
      <c r="B6" s="121">
        <v>463</v>
      </c>
      <c r="C6" s="122">
        <v>2021</v>
      </c>
      <c r="D6" s="118" t="s">
        <v>232</v>
      </c>
      <c r="E6" s="118" t="s">
        <v>1319</v>
      </c>
      <c r="F6" s="120" t="s">
        <v>1060</v>
      </c>
      <c r="G6" s="118" t="s">
        <v>1061</v>
      </c>
      <c r="H6" s="118" t="s">
        <v>1320</v>
      </c>
      <c r="I6" s="118">
        <v>900</v>
      </c>
      <c r="J6" s="124">
        <v>900</v>
      </c>
      <c r="K6" s="124">
        <v>0</v>
      </c>
      <c r="L6" s="118" t="s">
        <v>30</v>
      </c>
      <c r="M6" s="118" t="s">
        <v>1059</v>
      </c>
      <c r="N6" s="118" t="s">
        <v>1059</v>
      </c>
      <c r="O6" s="118" t="s">
        <v>1059</v>
      </c>
      <c r="P6" s="118" t="s">
        <v>1059</v>
      </c>
      <c r="Q6" s="118" t="s">
        <v>1059</v>
      </c>
      <c r="R6" s="120" t="s">
        <v>33</v>
      </c>
      <c r="S6" s="126"/>
    </row>
    <row r="7" s="131" customFormat="1" ht="40" customHeight="1" spans="1:19">
      <c r="A7" s="138"/>
      <c r="B7" s="139" t="s">
        <v>1321</v>
      </c>
      <c r="C7" s="140"/>
      <c r="D7" s="140"/>
      <c r="E7" s="140"/>
      <c r="F7" s="141"/>
      <c r="G7" s="140"/>
      <c r="H7" s="140"/>
      <c r="I7" s="140"/>
      <c r="J7" s="140"/>
      <c r="K7" s="140"/>
      <c r="L7" s="140"/>
      <c r="M7" s="140"/>
      <c r="N7" s="140"/>
      <c r="O7" s="140"/>
      <c r="P7" s="140"/>
      <c r="Q7" s="140"/>
      <c r="R7" s="142"/>
      <c r="S7" s="143"/>
    </row>
    <row r="8" s="111" customFormat="1" ht="94.5" spans="1:19">
      <c r="A8" s="121">
        <v>1</v>
      </c>
      <c r="B8" s="121">
        <v>307</v>
      </c>
      <c r="C8" s="144">
        <v>2020</v>
      </c>
      <c r="D8" s="118" t="s">
        <v>300</v>
      </c>
      <c r="E8" s="118" t="s">
        <v>1322</v>
      </c>
      <c r="F8" s="120" t="s">
        <v>868</v>
      </c>
      <c r="G8" s="118" t="s">
        <v>153</v>
      </c>
      <c r="H8" s="118" t="s">
        <v>869</v>
      </c>
      <c r="I8" s="118">
        <v>170.17</v>
      </c>
      <c r="J8" s="124">
        <v>170.17</v>
      </c>
      <c r="K8" s="124">
        <v>0</v>
      </c>
      <c r="L8" s="118" t="s">
        <v>23</v>
      </c>
      <c r="M8" s="118" t="s">
        <v>870</v>
      </c>
      <c r="N8" s="118" t="s">
        <v>870</v>
      </c>
      <c r="O8" s="118" t="s">
        <v>870</v>
      </c>
      <c r="P8" s="118" t="s">
        <v>870</v>
      </c>
      <c r="Q8" s="118" t="s">
        <v>871</v>
      </c>
      <c r="R8" s="120" t="s">
        <v>38</v>
      </c>
      <c r="S8" s="126"/>
    </row>
    <row r="9" s="111" customFormat="1" ht="46" customHeight="1" spans="1:19">
      <c r="A9" s="121"/>
      <c r="B9" s="145" t="s">
        <v>1323</v>
      </c>
      <c r="C9" s="142"/>
      <c r="D9" s="142"/>
      <c r="E9" s="142"/>
      <c r="F9" s="146"/>
      <c r="G9" s="142"/>
      <c r="H9" s="142"/>
      <c r="I9" s="142"/>
      <c r="J9" s="142"/>
      <c r="K9" s="142"/>
      <c r="L9" s="142"/>
      <c r="M9" s="142"/>
      <c r="N9" s="142"/>
      <c r="O9" s="142"/>
      <c r="P9" s="142"/>
      <c r="Q9" s="142"/>
      <c r="R9" s="142"/>
      <c r="S9" s="143"/>
    </row>
    <row r="10" s="111" customFormat="1" ht="175.5" spans="1:19">
      <c r="A10" s="121">
        <v>1</v>
      </c>
      <c r="B10" s="147">
        <v>334</v>
      </c>
      <c r="C10" s="148">
        <v>2022</v>
      </c>
      <c r="D10" s="148" t="s">
        <v>823</v>
      </c>
      <c r="E10" s="149" t="s">
        <v>1324</v>
      </c>
      <c r="F10" s="150" t="s">
        <v>928</v>
      </c>
      <c r="G10" s="151" t="s">
        <v>929</v>
      </c>
      <c r="H10" s="123" t="s">
        <v>930</v>
      </c>
      <c r="I10" s="118">
        <v>2000</v>
      </c>
      <c r="J10" s="124">
        <v>2000</v>
      </c>
      <c r="K10" s="124">
        <v>0</v>
      </c>
      <c r="L10" s="118" t="s">
        <v>23</v>
      </c>
      <c r="M10" s="118" t="s">
        <v>931</v>
      </c>
      <c r="N10" s="118" t="s">
        <v>931</v>
      </c>
      <c r="O10" s="118" t="s">
        <v>931</v>
      </c>
      <c r="P10" s="118" t="s">
        <v>931</v>
      </c>
      <c r="Q10" s="118" t="s">
        <v>1059</v>
      </c>
      <c r="R10" s="120" t="s">
        <v>38</v>
      </c>
      <c r="S10" s="126"/>
    </row>
    <row r="11" s="131" customFormat="1" ht="36" customHeight="1" spans="1:19">
      <c r="A11" s="138"/>
      <c r="B11" s="152" t="s">
        <v>1325</v>
      </c>
      <c r="C11" s="153"/>
      <c r="D11" s="153"/>
      <c r="E11" s="153"/>
      <c r="F11" s="154"/>
      <c r="G11" s="153"/>
      <c r="H11" s="153"/>
      <c r="I11" s="153"/>
      <c r="J11" s="153"/>
      <c r="K11" s="153"/>
      <c r="L11" s="153"/>
      <c r="M11" s="153"/>
      <c r="N11" s="153"/>
      <c r="O11" s="153"/>
      <c r="P11" s="153"/>
      <c r="Q11" s="153"/>
      <c r="R11" s="153"/>
      <c r="S11" s="155"/>
    </row>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21">
    <mergeCell ref="A1:S1"/>
    <mergeCell ref="I3:K3"/>
    <mergeCell ref="B7:S7"/>
    <mergeCell ref="B9:S9"/>
    <mergeCell ref="B11:S11"/>
    <mergeCell ref="A3:A4"/>
    <mergeCell ref="B3:B4"/>
    <mergeCell ref="C3:C4"/>
    <mergeCell ref="D3:D4"/>
    <mergeCell ref="E3:E4"/>
    <mergeCell ref="F3:F4"/>
    <mergeCell ref="G3:G4"/>
    <mergeCell ref="H3:H4"/>
    <mergeCell ref="L3:L4"/>
    <mergeCell ref="M3:M4"/>
    <mergeCell ref="N3:N4"/>
    <mergeCell ref="O3:O4"/>
    <mergeCell ref="P3:P4"/>
    <mergeCell ref="Q3:Q4"/>
    <mergeCell ref="R3:R4"/>
    <mergeCell ref="S3:S4"/>
  </mergeCells>
  <dataValidations count="2">
    <dataValidation type="list" allowBlank="1" showInputMessage="1" showErrorMessage="1" sqref="R4">
      <formula1>"巩固类,升级类,盘活类,调整类"</formula1>
    </dataValidation>
    <dataValidation type="list" allowBlank="1" showInputMessage="1" showErrorMessage="1" sqref="R8 R5:R6 R10:R11">
      <formula1>"巩固,升级,盘活,调整"</formula1>
    </dataValidation>
  </dataValidations>
  <pageMargins left="0.75" right="0.75" top="1" bottom="1" header="0.5" footer="0.5"/>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48576"/>
  <sheetViews>
    <sheetView workbookViewId="0">
      <selection activeCell="G349" sqref="G349"/>
    </sheetView>
  </sheetViews>
  <sheetFormatPr defaultColWidth="8.89166666666667" defaultRowHeight="13.5"/>
  <cols>
    <col min="2" max="2" width="8.89166666666667" style="111"/>
    <col min="3" max="3" width="9.33333333333333" style="112" customWidth="1"/>
    <col min="4" max="4" width="8.89166666666667" style="112"/>
    <col min="5" max="5" width="20.3333333333333" style="113" customWidth="1"/>
    <col min="6" max="6" width="13.6666666666667" style="113" customWidth="1"/>
    <col min="7" max="7" width="38.3333333333333" style="114" customWidth="1"/>
    <col min="8" max="11" width="8.89166666666667" style="112"/>
    <col min="12" max="16" width="19" style="112" customWidth="1"/>
    <col min="17" max="17" width="8.89166666666667" style="112"/>
    <col min="18" max="18" width="8.89166666666667" style="115"/>
    <col min="19" max="16384" width="8.89166666666667" style="111"/>
  </cols>
  <sheetData>
    <row r="1" s="111" customFormat="1" ht="27" spans="1:19">
      <c r="A1" s="116" t="s">
        <v>0</v>
      </c>
      <c r="B1" s="116"/>
      <c r="C1" s="116"/>
      <c r="D1" s="116"/>
      <c r="E1" s="116"/>
      <c r="F1" s="116"/>
      <c r="G1" s="116"/>
      <c r="H1" s="116"/>
      <c r="I1" s="116"/>
      <c r="J1" s="116"/>
      <c r="K1" s="116"/>
      <c r="L1" s="116"/>
      <c r="M1" s="116"/>
      <c r="N1" s="116"/>
      <c r="O1" s="116"/>
      <c r="P1" s="116"/>
      <c r="Q1" s="116"/>
      <c r="R1" s="116"/>
    </row>
    <row r="2" s="111" customFormat="1" spans="1:19">
      <c r="A2" s="117" t="s">
        <v>1</v>
      </c>
      <c r="B2" s="117" t="s">
        <v>1185</v>
      </c>
      <c r="C2" s="117" t="s">
        <v>2</v>
      </c>
      <c r="D2" s="118" t="s">
        <v>3</v>
      </c>
      <c r="E2" s="117" t="s">
        <v>4</v>
      </c>
      <c r="F2" s="117" t="s">
        <v>5</v>
      </c>
      <c r="G2" s="117" t="s">
        <v>6</v>
      </c>
      <c r="H2" s="119" t="s">
        <v>7</v>
      </c>
      <c r="I2" s="119"/>
      <c r="J2" s="119"/>
      <c r="K2" s="117" t="s">
        <v>8</v>
      </c>
      <c r="L2" s="117" t="s">
        <v>9</v>
      </c>
      <c r="M2" s="117" t="s">
        <v>10</v>
      </c>
      <c r="N2" s="117" t="s">
        <v>11</v>
      </c>
      <c r="O2" s="119" t="s">
        <v>12</v>
      </c>
      <c r="P2" s="119" t="s">
        <v>13</v>
      </c>
      <c r="Q2" s="117" t="s">
        <v>14</v>
      </c>
      <c r="R2" s="120" t="s">
        <v>15</v>
      </c>
    </row>
    <row r="3" s="111" customFormat="1" ht="27" spans="1:19">
      <c r="A3" s="117"/>
      <c r="B3" s="117"/>
      <c r="C3" s="117"/>
      <c r="D3" s="118"/>
      <c r="E3" s="117"/>
      <c r="F3" s="117"/>
      <c r="G3" s="117"/>
      <c r="H3" s="117" t="s">
        <v>16</v>
      </c>
      <c r="I3" s="119" t="s">
        <v>17</v>
      </c>
      <c r="J3" s="119" t="s">
        <v>18</v>
      </c>
      <c r="K3" s="117"/>
      <c r="L3" s="117"/>
      <c r="M3" s="117"/>
      <c r="N3" s="117"/>
      <c r="O3" s="117"/>
      <c r="P3" s="117"/>
      <c r="Q3" s="117"/>
      <c r="R3" s="120"/>
    </row>
    <row r="4" s="111" customFormat="1" ht="40.5" spans="1:19">
      <c r="A4" s="121">
        <v>1</v>
      </c>
      <c r="B4" s="121">
        <v>6</v>
      </c>
      <c r="C4" s="122">
        <v>2013</v>
      </c>
      <c r="D4" s="118" t="s">
        <v>19</v>
      </c>
      <c r="E4" s="120" t="s">
        <v>49</v>
      </c>
      <c r="F4" s="118" t="s">
        <v>50</v>
      </c>
      <c r="G4" s="123" t="s">
        <v>51</v>
      </c>
      <c r="H4" s="118">
        <v>14</v>
      </c>
      <c r="I4" s="124">
        <v>14</v>
      </c>
      <c r="J4" s="124">
        <v>0</v>
      </c>
      <c r="K4" s="118" t="s">
        <v>23</v>
      </c>
      <c r="L4" s="125" t="s">
        <v>52</v>
      </c>
      <c r="M4" s="118" t="s">
        <v>52</v>
      </c>
      <c r="N4" s="118" t="s">
        <v>52</v>
      </c>
      <c r="O4" s="118" t="s">
        <v>52</v>
      </c>
      <c r="P4" s="118" t="s">
        <v>53</v>
      </c>
      <c r="Q4" s="120" t="s">
        <v>38</v>
      </c>
      <c r="R4" s="126" t="s">
        <v>54</v>
      </c>
    </row>
    <row r="5" s="111" customFormat="1" ht="108" spans="1:19">
      <c r="A5" s="121">
        <v>2</v>
      </c>
      <c r="B5" s="121">
        <v>21</v>
      </c>
      <c r="C5" s="122">
        <v>2013</v>
      </c>
      <c r="D5" s="118" t="s">
        <v>19</v>
      </c>
      <c r="E5" s="120" t="s">
        <v>111</v>
      </c>
      <c r="F5" s="118" t="s">
        <v>112</v>
      </c>
      <c r="G5" s="123" t="s">
        <v>113</v>
      </c>
      <c r="H5" s="118">
        <v>80</v>
      </c>
      <c r="I5" s="124">
        <v>80</v>
      </c>
      <c r="J5" s="124">
        <v>0</v>
      </c>
      <c r="K5" s="118" t="s">
        <v>23</v>
      </c>
      <c r="L5" s="125" t="s">
        <v>114</v>
      </c>
      <c r="M5" s="118" t="s">
        <v>114</v>
      </c>
      <c r="N5" s="118" t="s">
        <v>114</v>
      </c>
      <c r="O5" s="118" t="s">
        <v>114</v>
      </c>
      <c r="P5" s="118" t="s">
        <v>53</v>
      </c>
      <c r="Q5" s="120" t="s">
        <v>38</v>
      </c>
      <c r="R5" s="126" t="s">
        <v>54</v>
      </c>
    </row>
    <row r="6" s="111" customFormat="1" ht="40.5" spans="1:19">
      <c r="A6" s="121">
        <v>3</v>
      </c>
      <c r="B6" s="121">
        <v>22</v>
      </c>
      <c r="C6" s="122">
        <v>2013</v>
      </c>
      <c r="D6" s="118" t="s">
        <v>19</v>
      </c>
      <c r="E6" s="120" t="s">
        <v>115</v>
      </c>
      <c r="F6" s="118" t="s">
        <v>112</v>
      </c>
      <c r="G6" s="123" t="s">
        <v>116</v>
      </c>
      <c r="H6" s="118">
        <v>79</v>
      </c>
      <c r="I6" s="124">
        <v>79</v>
      </c>
      <c r="J6" s="124">
        <v>0</v>
      </c>
      <c r="K6" s="118" t="s">
        <v>23</v>
      </c>
      <c r="L6" s="125" t="s">
        <v>117</v>
      </c>
      <c r="M6" s="118" t="s">
        <v>117</v>
      </c>
      <c r="N6" s="118" t="s">
        <v>117</v>
      </c>
      <c r="O6" s="118" t="s">
        <v>117</v>
      </c>
      <c r="P6" s="118" t="s">
        <v>53</v>
      </c>
      <c r="Q6" s="120" t="s">
        <v>38</v>
      </c>
      <c r="R6" s="126" t="s">
        <v>54</v>
      </c>
    </row>
    <row r="7" s="111" customFormat="1" ht="67.5" spans="1:19">
      <c r="A7" s="121">
        <v>4</v>
      </c>
      <c r="B7" s="121">
        <v>25</v>
      </c>
      <c r="C7" s="122">
        <v>2013</v>
      </c>
      <c r="D7" s="118" t="s">
        <v>19</v>
      </c>
      <c r="E7" s="120" t="s">
        <v>129</v>
      </c>
      <c r="F7" s="118" t="s">
        <v>130</v>
      </c>
      <c r="G7" s="123" t="s">
        <v>131</v>
      </c>
      <c r="H7" s="118">
        <v>42</v>
      </c>
      <c r="I7" s="124">
        <v>42</v>
      </c>
      <c r="J7" s="124">
        <v>0</v>
      </c>
      <c r="K7" s="118" t="s">
        <v>23</v>
      </c>
      <c r="L7" s="125" t="s">
        <v>132</v>
      </c>
      <c r="M7" s="118" t="s">
        <v>132</v>
      </c>
      <c r="N7" s="118" t="s">
        <v>132</v>
      </c>
      <c r="O7" s="118" t="s">
        <v>132</v>
      </c>
      <c r="P7" s="127" t="s">
        <v>133</v>
      </c>
      <c r="Q7" s="120" t="s">
        <v>38</v>
      </c>
      <c r="R7" s="126" t="s">
        <v>54</v>
      </c>
    </row>
    <row r="8" s="111" customFormat="1" ht="40.5" spans="1:19">
      <c r="A8" s="121">
        <v>5</v>
      </c>
      <c r="B8" s="121">
        <v>36</v>
      </c>
      <c r="C8" s="122">
        <v>2014</v>
      </c>
      <c r="D8" s="118" t="s">
        <v>19</v>
      </c>
      <c r="E8" s="120" t="s">
        <v>159</v>
      </c>
      <c r="F8" s="118" t="s">
        <v>130</v>
      </c>
      <c r="G8" s="123" t="s">
        <v>160</v>
      </c>
      <c r="H8" s="118">
        <v>60</v>
      </c>
      <c r="I8" s="124">
        <v>60</v>
      </c>
      <c r="J8" s="124">
        <v>0</v>
      </c>
      <c r="K8" s="118" t="s">
        <v>23</v>
      </c>
      <c r="L8" s="125" t="s">
        <v>161</v>
      </c>
      <c r="M8" s="118" t="s">
        <v>161</v>
      </c>
      <c r="N8" s="118" t="s">
        <v>161</v>
      </c>
      <c r="O8" s="118" t="s">
        <v>161</v>
      </c>
      <c r="P8" s="118" t="s">
        <v>133</v>
      </c>
      <c r="Q8" s="120" t="s">
        <v>38</v>
      </c>
      <c r="R8" s="126" t="s">
        <v>54</v>
      </c>
    </row>
    <row r="9" s="111" customFormat="1" ht="40.5" spans="1:19">
      <c r="A9" s="121">
        <v>6</v>
      </c>
      <c r="B9" s="121">
        <v>43</v>
      </c>
      <c r="C9" s="122">
        <v>2014</v>
      </c>
      <c r="D9" s="118" t="s">
        <v>19</v>
      </c>
      <c r="E9" s="120" t="s">
        <v>187</v>
      </c>
      <c r="F9" s="118" t="s">
        <v>50</v>
      </c>
      <c r="G9" s="123" t="s">
        <v>188</v>
      </c>
      <c r="H9" s="118">
        <v>45</v>
      </c>
      <c r="I9" s="124">
        <v>45</v>
      </c>
      <c r="J9" s="124">
        <v>0</v>
      </c>
      <c r="K9" s="118" t="s">
        <v>23</v>
      </c>
      <c r="L9" s="125" t="s">
        <v>189</v>
      </c>
      <c r="M9" s="118" t="s">
        <v>189</v>
      </c>
      <c r="N9" s="118" t="s">
        <v>189</v>
      </c>
      <c r="O9" s="118" t="s">
        <v>189</v>
      </c>
      <c r="P9" s="118" t="s">
        <v>53</v>
      </c>
      <c r="Q9" s="120" t="s">
        <v>38</v>
      </c>
      <c r="R9" s="126" t="s">
        <v>54</v>
      </c>
    </row>
    <row r="10" s="111" customFormat="1" ht="81" spans="1:19">
      <c r="A10" s="121">
        <v>7</v>
      </c>
      <c r="B10" s="121">
        <v>44</v>
      </c>
      <c r="C10" s="122">
        <v>2014</v>
      </c>
      <c r="D10" s="118" t="s">
        <v>19</v>
      </c>
      <c r="E10" s="128" t="s">
        <v>190</v>
      </c>
      <c r="F10" s="118" t="s">
        <v>191</v>
      </c>
      <c r="G10" s="123" t="s">
        <v>192</v>
      </c>
      <c r="H10" s="118">
        <v>75</v>
      </c>
      <c r="I10" s="124">
        <v>75</v>
      </c>
      <c r="J10" s="124">
        <v>0</v>
      </c>
      <c r="K10" s="118" t="s">
        <v>23</v>
      </c>
      <c r="L10" s="125" t="s">
        <v>193</v>
      </c>
      <c r="M10" s="118" t="s">
        <v>193</v>
      </c>
      <c r="N10" s="118" t="s">
        <v>193</v>
      </c>
      <c r="O10" s="118" t="s">
        <v>193</v>
      </c>
      <c r="P10" s="118" t="s">
        <v>133</v>
      </c>
      <c r="Q10" s="120" t="s">
        <v>38</v>
      </c>
      <c r="R10" s="126" t="s">
        <v>54</v>
      </c>
    </row>
    <row r="11" s="111" customFormat="1" ht="40.5" spans="1:19">
      <c r="A11" s="121">
        <v>8</v>
      </c>
      <c r="B11" s="121">
        <v>80</v>
      </c>
      <c r="C11" s="122">
        <v>2015</v>
      </c>
      <c r="D11" s="118" t="s">
        <v>19</v>
      </c>
      <c r="E11" s="120" t="s">
        <v>280</v>
      </c>
      <c r="F11" s="118" t="s">
        <v>28</v>
      </c>
      <c r="G11" s="123" t="s">
        <v>281</v>
      </c>
      <c r="H11" s="118">
        <v>30</v>
      </c>
      <c r="I11" s="124">
        <v>30</v>
      </c>
      <c r="J11" s="124">
        <v>0</v>
      </c>
      <c r="K11" s="118" t="s">
        <v>23</v>
      </c>
      <c r="L11" s="125" t="s">
        <v>282</v>
      </c>
      <c r="M11" s="118" t="s">
        <v>282</v>
      </c>
      <c r="N11" s="118" t="s">
        <v>282</v>
      </c>
      <c r="O11" s="118" t="s">
        <v>282</v>
      </c>
      <c r="P11" s="118" t="s">
        <v>32</v>
      </c>
      <c r="Q11" s="120" t="s">
        <v>38</v>
      </c>
      <c r="R11" s="126" t="s">
        <v>54</v>
      </c>
    </row>
    <row r="12" s="111" customFormat="1" ht="40.5" spans="1:19">
      <c r="A12" s="121">
        <v>9</v>
      </c>
      <c r="B12" s="121">
        <v>124</v>
      </c>
      <c r="C12" s="122">
        <v>2016</v>
      </c>
      <c r="D12" s="118" t="s">
        <v>300</v>
      </c>
      <c r="E12" s="128" t="s">
        <v>407</v>
      </c>
      <c r="F12" s="118" t="s">
        <v>273</v>
      </c>
      <c r="G12" s="123" t="s">
        <v>408</v>
      </c>
      <c r="H12" s="118">
        <v>9.54</v>
      </c>
      <c r="I12" s="124">
        <v>9.54</v>
      </c>
      <c r="J12" s="124">
        <v>0</v>
      </c>
      <c r="K12" s="118" t="s">
        <v>30</v>
      </c>
      <c r="L12" s="125" t="s">
        <v>193</v>
      </c>
      <c r="M12" s="118" t="s">
        <v>193</v>
      </c>
      <c r="N12" s="118" t="s">
        <v>193</v>
      </c>
      <c r="O12" s="118" t="s">
        <v>193</v>
      </c>
      <c r="P12" s="118" t="s">
        <v>133</v>
      </c>
      <c r="Q12" s="120" t="s">
        <v>33</v>
      </c>
      <c r="R12" s="129" t="s">
        <v>54</v>
      </c>
    </row>
    <row r="13" s="111" customFormat="1" ht="40.5" spans="1:19">
      <c r="A13" s="121">
        <v>10</v>
      </c>
      <c r="B13" s="121">
        <v>130</v>
      </c>
      <c r="C13" s="122">
        <v>2016</v>
      </c>
      <c r="D13" s="118" t="s">
        <v>300</v>
      </c>
      <c r="E13" s="120" t="s">
        <v>426</v>
      </c>
      <c r="F13" s="118" t="s">
        <v>427</v>
      </c>
      <c r="G13" s="123" t="s">
        <v>428</v>
      </c>
      <c r="H13" s="118">
        <v>20.03</v>
      </c>
      <c r="I13" s="124">
        <v>20.03</v>
      </c>
      <c r="J13" s="124">
        <v>0</v>
      </c>
      <c r="K13" s="118" t="s">
        <v>23</v>
      </c>
      <c r="L13" s="125" t="s">
        <v>429</v>
      </c>
      <c r="M13" s="118" t="s">
        <v>429</v>
      </c>
      <c r="N13" s="118" t="s">
        <v>429</v>
      </c>
      <c r="O13" s="118" t="s">
        <v>429</v>
      </c>
      <c r="P13" s="118" t="s">
        <v>145</v>
      </c>
      <c r="Q13" s="120" t="s">
        <v>38</v>
      </c>
      <c r="R13" s="126" t="s">
        <v>54</v>
      </c>
    </row>
    <row r="14" s="111" customFormat="1" ht="54" spans="1:19">
      <c r="A14" s="121">
        <v>11</v>
      </c>
      <c r="B14" s="121">
        <v>131</v>
      </c>
      <c r="C14" s="122">
        <v>2016</v>
      </c>
      <c r="D14" s="118" t="s">
        <v>300</v>
      </c>
      <c r="E14" s="120" t="s">
        <v>430</v>
      </c>
      <c r="F14" s="118" t="s">
        <v>427</v>
      </c>
      <c r="G14" s="123" t="s">
        <v>431</v>
      </c>
      <c r="H14" s="118">
        <v>31.92</v>
      </c>
      <c r="I14" s="124">
        <v>31.92</v>
      </c>
      <c r="J14" s="124">
        <v>0</v>
      </c>
      <c r="K14" s="118" t="s">
        <v>23</v>
      </c>
      <c r="L14" s="125" t="s">
        <v>432</v>
      </c>
      <c r="M14" s="118" t="s">
        <v>432</v>
      </c>
      <c r="N14" s="118" t="s">
        <v>432</v>
      </c>
      <c r="O14" s="118" t="s">
        <v>432</v>
      </c>
      <c r="P14" s="118" t="s">
        <v>145</v>
      </c>
      <c r="Q14" s="120" t="s">
        <v>38</v>
      </c>
      <c r="R14" s="126" t="s">
        <v>54</v>
      </c>
    </row>
    <row r="15" s="111" customFormat="1" ht="40.5" spans="1:19">
      <c r="A15" s="121">
        <v>12</v>
      </c>
      <c r="B15" s="121">
        <v>134</v>
      </c>
      <c r="C15" s="122">
        <v>2016</v>
      </c>
      <c r="D15" s="118" t="s">
        <v>300</v>
      </c>
      <c r="E15" s="120" t="s">
        <v>440</v>
      </c>
      <c r="F15" s="118" t="s">
        <v>153</v>
      </c>
      <c r="G15" s="123" t="s">
        <v>441</v>
      </c>
      <c r="H15" s="118">
        <v>10</v>
      </c>
      <c r="I15" s="124">
        <v>10</v>
      </c>
      <c r="J15" s="124">
        <v>0</v>
      </c>
      <c r="K15" s="118" t="s">
        <v>23</v>
      </c>
      <c r="L15" s="125" t="s">
        <v>442</v>
      </c>
      <c r="M15" s="118" t="s">
        <v>443</v>
      </c>
      <c r="N15" s="118" t="s">
        <v>442</v>
      </c>
      <c r="O15" s="118" t="s">
        <v>442</v>
      </c>
      <c r="P15" s="118" t="s">
        <v>133</v>
      </c>
      <c r="Q15" s="120" t="s">
        <v>38</v>
      </c>
      <c r="R15" s="126" t="s">
        <v>54</v>
      </c>
    </row>
    <row r="16" s="111" customFormat="1" ht="40.5" spans="1:19">
      <c r="A16" s="121">
        <v>13</v>
      </c>
      <c r="B16" s="121">
        <v>136</v>
      </c>
      <c r="C16" s="122">
        <v>2016</v>
      </c>
      <c r="D16" s="118" t="s">
        <v>300</v>
      </c>
      <c r="E16" s="128" t="s">
        <v>446</v>
      </c>
      <c r="F16" s="118" t="s">
        <v>198</v>
      </c>
      <c r="G16" s="123" t="s">
        <v>447</v>
      </c>
      <c r="H16" s="118">
        <v>10</v>
      </c>
      <c r="I16" s="124">
        <v>10</v>
      </c>
      <c r="J16" s="124">
        <v>0</v>
      </c>
      <c r="K16" s="118" t="s">
        <v>23</v>
      </c>
      <c r="L16" s="125" t="s">
        <v>37</v>
      </c>
      <c r="M16" s="118" t="s">
        <v>37</v>
      </c>
      <c r="N16" s="118" t="s">
        <v>37</v>
      </c>
      <c r="O16" s="118" t="s">
        <v>37</v>
      </c>
      <c r="P16" s="118" t="s">
        <v>53</v>
      </c>
      <c r="Q16" s="120" t="s">
        <v>127</v>
      </c>
      <c r="R16" s="126" t="s">
        <v>37</v>
      </c>
      <c r="S16" s="111" t="s">
        <v>128</v>
      </c>
    </row>
    <row r="17" s="111" customFormat="1" ht="67.5" spans="1:18">
      <c r="A17" s="121">
        <v>14</v>
      </c>
      <c r="B17" s="121">
        <v>152</v>
      </c>
      <c r="C17" s="122">
        <v>2017</v>
      </c>
      <c r="D17" s="118" t="s">
        <v>300</v>
      </c>
      <c r="E17" s="120" t="s">
        <v>480</v>
      </c>
      <c r="F17" s="118" t="s">
        <v>481</v>
      </c>
      <c r="G17" s="123" t="s">
        <v>482</v>
      </c>
      <c r="H17" s="118">
        <v>79.8</v>
      </c>
      <c r="I17" s="124">
        <v>35</v>
      </c>
      <c r="J17" s="124">
        <v>44.8</v>
      </c>
      <c r="K17" s="118" t="s">
        <v>23</v>
      </c>
      <c r="L17" s="125" t="s">
        <v>483</v>
      </c>
      <c r="M17" s="118" t="s">
        <v>483</v>
      </c>
      <c r="N17" s="118" t="s">
        <v>483</v>
      </c>
      <c r="O17" s="118" t="s">
        <v>483</v>
      </c>
      <c r="P17" s="118" t="s">
        <v>53</v>
      </c>
      <c r="Q17" s="120" t="s">
        <v>38</v>
      </c>
      <c r="R17" s="126" t="s">
        <v>54</v>
      </c>
    </row>
    <row r="18" s="111" customFormat="1" ht="40.5" spans="1:18">
      <c r="A18" s="121">
        <v>15</v>
      </c>
      <c r="B18" s="121">
        <v>188</v>
      </c>
      <c r="C18" s="122">
        <v>2018</v>
      </c>
      <c r="D18" s="118" t="s">
        <v>300</v>
      </c>
      <c r="E18" s="120" t="s">
        <v>574</v>
      </c>
      <c r="F18" s="118" t="s">
        <v>531</v>
      </c>
      <c r="G18" s="123" t="s">
        <v>575</v>
      </c>
      <c r="H18" s="118">
        <v>30</v>
      </c>
      <c r="I18" s="124">
        <v>30</v>
      </c>
      <c r="J18" s="124">
        <v>0</v>
      </c>
      <c r="K18" s="118" t="s">
        <v>23</v>
      </c>
      <c r="L18" s="125" t="s">
        <v>37</v>
      </c>
      <c r="M18" s="118" t="s">
        <v>37</v>
      </c>
      <c r="N18" s="118" t="s">
        <v>37</v>
      </c>
      <c r="O18" s="118" t="s">
        <v>37</v>
      </c>
      <c r="P18" s="118" t="s">
        <v>133</v>
      </c>
      <c r="Q18" s="120" t="s">
        <v>38</v>
      </c>
      <c r="R18" s="126" t="s">
        <v>37</v>
      </c>
    </row>
    <row r="19" s="111" customFormat="1" ht="40.5" spans="1:18">
      <c r="A19" s="121">
        <v>16</v>
      </c>
      <c r="B19" s="121">
        <v>189</v>
      </c>
      <c r="C19" s="122">
        <v>2018</v>
      </c>
      <c r="D19" s="118" t="s">
        <v>300</v>
      </c>
      <c r="E19" s="120" t="s">
        <v>576</v>
      </c>
      <c r="F19" s="118" t="s">
        <v>191</v>
      </c>
      <c r="G19" s="123" t="s">
        <v>577</v>
      </c>
      <c r="H19" s="118">
        <v>200.29</v>
      </c>
      <c r="I19" s="124">
        <v>40</v>
      </c>
      <c r="J19" s="124">
        <v>160.29</v>
      </c>
      <c r="K19" s="118" t="s">
        <v>23</v>
      </c>
      <c r="L19" s="125" t="s">
        <v>37</v>
      </c>
      <c r="M19" s="118" t="s">
        <v>37</v>
      </c>
      <c r="N19" s="118" t="s">
        <v>37</v>
      </c>
      <c r="O19" s="118" t="s">
        <v>37</v>
      </c>
      <c r="P19" s="118" t="s">
        <v>133</v>
      </c>
      <c r="Q19" s="120" t="s">
        <v>38</v>
      </c>
      <c r="R19" s="126" t="s">
        <v>37</v>
      </c>
    </row>
    <row r="20" s="111" customFormat="1" ht="40.5" spans="1:18">
      <c r="A20" s="121">
        <v>17</v>
      </c>
      <c r="B20" s="121">
        <v>202</v>
      </c>
      <c r="C20" s="122">
        <v>2018</v>
      </c>
      <c r="D20" s="118" t="s">
        <v>300</v>
      </c>
      <c r="E20" s="120" t="s">
        <v>619</v>
      </c>
      <c r="F20" s="118" t="s">
        <v>375</v>
      </c>
      <c r="G20" s="123" t="s">
        <v>620</v>
      </c>
      <c r="H20" s="118">
        <v>30</v>
      </c>
      <c r="I20" s="124">
        <v>30</v>
      </c>
      <c r="J20" s="124">
        <v>0</v>
      </c>
      <c r="K20" s="118" t="s">
        <v>23</v>
      </c>
      <c r="L20" s="125" t="s">
        <v>37</v>
      </c>
      <c r="M20" s="118" t="s">
        <v>37</v>
      </c>
      <c r="N20" s="118" t="s">
        <v>37</v>
      </c>
      <c r="O20" s="118" t="s">
        <v>37</v>
      </c>
      <c r="P20" s="118" t="s">
        <v>133</v>
      </c>
      <c r="Q20" s="120" t="s">
        <v>38</v>
      </c>
      <c r="R20" s="126" t="s">
        <v>37</v>
      </c>
    </row>
    <row r="21" s="111" customFormat="1" ht="40.5" spans="1:18">
      <c r="A21" s="121">
        <v>18</v>
      </c>
      <c r="B21" s="121">
        <v>209</v>
      </c>
      <c r="C21" s="122">
        <v>2018</v>
      </c>
      <c r="D21" s="118" t="s">
        <v>300</v>
      </c>
      <c r="E21" s="120" t="s">
        <v>641</v>
      </c>
      <c r="F21" s="118" t="s">
        <v>191</v>
      </c>
      <c r="G21" s="123" t="s">
        <v>642</v>
      </c>
      <c r="H21" s="118">
        <v>59</v>
      </c>
      <c r="I21" s="124">
        <v>59</v>
      </c>
      <c r="J21" s="124">
        <v>0</v>
      </c>
      <c r="K21" s="118" t="s">
        <v>23</v>
      </c>
      <c r="L21" s="125" t="s">
        <v>643</v>
      </c>
      <c r="M21" s="118" t="s">
        <v>643</v>
      </c>
      <c r="N21" s="118" t="s">
        <v>643</v>
      </c>
      <c r="O21" s="118" t="s">
        <v>643</v>
      </c>
      <c r="P21" s="118" t="s">
        <v>133</v>
      </c>
      <c r="Q21" s="120" t="s">
        <v>38</v>
      </c>
      <c r="R21" s="126" t="s">
        <v>54</v>
      </c>
    </row>
    <row r="22" s="111" customFormat="1" ht="40.5" spans="1:18">
      <c r="A22" s="121">
        <v>19</v>
      </c>
      <c r="B22" s="121">
        <v>210</v>
      </c>
      <c r="C22" s="122">
        <v>2018</v>
      </c>
      <c r="D22" s="118" t="s">
        <v>300</v>
      </c>
      <c r="E22" s="128" t="s">
        <v>644</v>
      </c>
      <c r="F22" s="118" t="s">
        <v>371</v>
      </c>
      <c r="G22" s="123" t="s">
        <v>645</v>
      </c>
      <c r="H22" s="118">
        <v>40</v>
      </c>
      <c r="I22" s="124">
        <v>40</v>
      </c>
      <c r="J22" s="124">
        <v>0</v>
      </c>
      <c r="K22" s="118" t="s">
        <v>23</v>
      </c>
      <c r="L22" s="125" t="s">
        <v>646</v>
      </c>
      <c r="M22" s="118" t="s">
        <v>646</v>
      </c>
      <c r="N22" s="118" t="s">
        <v>646</v>
      </c>
      <c r="O22" s="118" t="s">
        <v>646</v>
      </c>
      <c r="P22" s="118" t="s">
        <v>133</v>
      </c>
      <c r="Q22" s="120" t="s">
        <v>38</v>
      </c>
      <c r="R22" s="126" t="s">
        <v>54</v>
      </c>
    </row>
    <row r="23" s="111" customFormat="1" ht="54" spans="1:18">
      <c r="A23" s="121">
        <v>20</v>
      </c>
      <c r="B23" s="121">
        <v>331</v>
      </c>
      <c r="C23" s="122">
        <v>2022</v>
      </c>
      <c r="D23" s="118" t="s">
        <v>823</v>
      </c>
      <c r="E23" s="120" t="s">
        <v>919</v>
      </c>
      <c r="F23" s="118" t="s">
        <v>50</v>
      </c>
      <c r="G23" s="123" t="s">
        <v>920</v>
      </c>
      <c r="H23" s="118">
        <v>187.632416</v>
      </c>
      <c r="I23" s="124">
        <v>187.632416</v>
      </c>
      <c r="J23" s="124">
        <v>0</v>
      </c>
      <c r="K23" s="118" t="s">
        <v>23</v>
      </c>
      <c r="L23" s="125" t="s">
        <v>921</v>
      </c>
      <c r="M23" s="118" t="s">
        <v>921</v>
      </c>
      <c r="N23" s="118" t="s">
        <v>921</v>
      </c>
      <c r="O23" s="118" t="s">
        <v>921</v>
      </c>
      <c r="P23" s="118" t="s">
        <v>53</v>
      </c>
      <c r="Q23" s="120" t="s">
        <v>38</v>
      </c>
      <c r="R23" s="126" t="s">
        <v>54</v>
      </c>
    </row>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7">
    <mergeCell ref="A1:R1"/>
    <mergeCell ref="H2:J2"/>
    <mergeCell ref="A2:A3"/>
    <mergeCell ref="B2:B3"/>
    <mergeCell ref="C2:C3"/>
    <mergeCell ref="D2:D3"/>
    <mergeCell ref="E2:E3"/>
    <mergeCell ref="F2:F3"/>
    <mergeCell ref="G2:G3"/>
    <mergeCell ref="K2:K3"/>
    <mergeCell ref="L2:L3"/>
    <mergeCell ref="M2:M3"/>
    <mergeCell ref="N2:N3"/>
    <mergeCell ref="O2:O3"/>
    <mergeCell ref="P2:P3"/>
    <mergeCell ref="Q2:Q3"/>
    <mergeCell ref="R2:R3"/>
  </mergeCells>
  <dataValidations count="2">
    <dataValidation type="list" allowBlank="1" showInputMessage="1" showErrorMessage="1" sqref="Q3">
      <formula1>"巩固类,升级类,盘活类,调整类"</formula1>
    </dataValidation>
    <dataValidation type="list" allowBlank="1" showInputMessage="1" showErrorMessage="1" sqref="Q4:Q23">
      <formula1>"巩固,升级,盘活,调整"</formula1>
    </dataValidation>
  </dataValidations>
  <pageMargins left="0.75" right="0.75" top="1" bottom="1" header="0.5" footer="0.5"/>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8"/>
  <sheetViews>
    <sheetView zoomScale="90" zoomScaleNormal="90" workbookViewId="0">
      <pane ySplit="3" topLeftCell="A4" activePane="bottomLeft" state="frozen"/>
      <selection/>
      <selection pane="bottomLeft" activeCell="G349" sqref="G349"/>
    </sheetView>
  </sheetViews>
  <sheetFormatPr defaultColWidth="8.89166666666667" defaultRowHeight="13.5"/>
  <cols>
    <col min="1" max="1" width="5" customWidth="1"/>
    <col min="2" max="2" width="7.23333333333333" customWidth="1"/>
    <col min="3" max="3" width="12.725" customWidth="1"/>
    <col min="4" max="4" width="28.8916666666667" customWidth="1"/>
    <col min="5" max="5" width="17.8916666666667" customWidth="1"/>
    <col min="6" max="6" width="39.4416666666667" customWidth="1"/>
    <col min="7" max="9" width="10.6666666666667" customWidth="1"/>
    <col min="11" max="15" width="22.6666666666667" customWidth="1"/>
    <col min="16" max="16" width="12.2333333333333" customWidth="1"/>
    <col min="17" max="17" width="19.3333333333333" style="88" customWidth="1"/>
  </cols>
  <sheetData>
    <row r="1" customFormat="1" ht="64" customHeight="1" spans="1:17">
      <c r="A1" s="66" t="s">
        <v>1383</v>
      </c>
      <c r="B1" s="66"/>
      <c r="C1" s="66"/>
      <c r="D1" s="66"/>
      <c r="E1" s="66"/>
      <c r="F1" s="66"/>
      <c r="G1" s="66"/>
      <c r="H1" s="66"/>
      <c r="I1" s="66"/>
      <c r="J1" s="66"/>
      <c r="K1" s="66"/>
      <c r="L1" s="66"/>
      <c r="M1" s="66"/>
      <c r="N1" s="66"/>
      <c r="O1" s="66"/>
      <c r="P1" s="66"/>
      <c r="Q1" s="67"/>
    </row>
    <row r="2" s="87" customFormat="1" ht="25" customHeight="1" spans="1:17">
      <c r="A2" s="89" t="s">
        <v>1</v>
      </c>
      <c r="B2" s="89" t="s">
        <v>2</v>
      </c>
      <c r="C2" s="89" t="s">
        <v>3</v>
      </c>
      <c r="D2" s="89" t="s">
        <v>4</v>
      </c>
      <c r="E2" s="89" t="s">
        <v>5</v>
      </c>
      <c r="F2" s="89" t="s">
        <v>6</v>
      </c>
      <c r="G2" s="90" t="s">
        <v>7</v>
      </c>
      <c r="H2" s="90"/>
      <c r="I2" s="90"/>
      <c r="J2" s="89" t="s">
        <v>8</v>
      </c>
      <c r="K2" s="89" t="s">
        <v>9</v>
      </c>
      <c r="L2" s="89" t="s">
        <v>10</v>
      </c>
      <c r="M2" s="89" t="s">
        <v>11</v>
      </c>
      <c r="N2" s="90" t="s">
        <v>12</v>
      </c>
      <c r="O2" s="90" t="s">
        <v>13</v>
      </c>
      <c r="P2" s="89" t="s">
        <v>14</v>
      </c>
      <c r="Q2" s="91" t="s">
        <v>15</v>
      </c>
    </row>
    <row r="3" s="87" customFormat="1" ht="24" spans="1:17">
      <c r="A3" s="89"/>
      <c r="B3" s="89"/>
      <c r="C3" s="89"/>
      <c r="D3" s="89"/>
      <c r="E3" s="89"/>
      <c r="F3" s="89"/>
      <c r="G3" s="89" t="s">
        <v>16</v>
      </c>
      <c r="H3" s="90" t="s">
        <v>17</v>
      </c>
      <c r="I3" s="90" t="s">
        <v>18</v>
      </c>
      <c r="J3" s="89"/>
      <c r="K3" s="89"/>
      <c r="L3" s="89"/>
      <c r="M3" s="89"/>
      <c r="N3" s="89"/>
      <c r="O3" s="89"/>
      <c r="P3" s="89"/>
      <c r="Q3" s="92"/>
    </row>
    <row r="4" s="87" customFormat="1" ht="48" spans="1:17">
      <c r="A4" s="93">
        <v>4</v>
      </c>
      <c r="B4" s="94">
        <v>2013</v>
      </c>
      <c r="C4" s="95" t="s">
        <v>19</v>
      </c>
      <c r="D4" s="96" t="s">
        <v>39</v>
      </c>
      <c r="E4" s="95" t="s">
        <v>40</v>
      </c>
      <c r="F4" s="95" t="s">
        <v>41</v>
      </c>
      <c r="G4" s="89">
        <v>22</v>
      </c>
      <c r="H4" s="90">
        <v>22</v>
      </c>
      <c r="I4" s="90">
        <v>0</v>
      </c>
      <c r="J4" s="89" t="s">
        <v>23</v>
      </c>
      <c r="K4" s="89" t="s">
        <v>42</v>
      </c>
      <c r="L4" s="89" t="s">
        <v>42</v>
      </c>
      <c r="M4" s="89" t="s">
        <v>42</v>
      </c>
      <c r="N4" s="89" t="s">
        <v>42</v>
      </c>
      <c r="O4" s="89" t="s">
        <v>32</v>
      </c>
      <c r="P4" s="97" t="s">
        <v>38</v>
      </c>
      <c r="Q4" s="98" t="s">
        <v>43</v>
      </c>
    </row>
    <row r="5" s="87" customFormat="1" ht="36" spans="1:17">
      <c r="A5" s="93">
        <v>6</v>
      </c>
      <c r="B5" s="94">
        <v>2013</v>
      </c>
      <c r="C5" s="95" t="s">
        <v>19</v>
      </c>
      <c r="D5" s="99" t="s">
        <v>49</v>
      </c>
      <c r="E5" s="95" t="s">
        <v>50</v>
      </c>
      <c r="F5" s="95" t="s">
        <v>51</v>
      </c>
      <c r="G5" s="89">
        <v>14</v>
      </c>
      <c r="H5" s="90">
        <v>14</v>
      </c>
      <c r="I5" s="90">
        <v>0</v>
      </c>
      <c r="J5" s="89" t="s">
        <v>23</v>
      </c>
      <c r="K5" s="89" t="s">
        <v>52</v>
      </c>
      <c r="L5" s="89" t="s">
        <v>52</v>
      </c>
      <c r="M5" s="89" t="s">
        <v>52</v>
      </c>
      <c r="N5" s="89" t="s">
        <v>52</v>
      </c>
      <c r="O5" s="89" t="s">
        <v>53</v>
      </c>
      <c r="P5" s="100" t="s">
        <v>38</v>
      </c>
      <c r="Q5" s="98" t="s">
        <v>54</v>
      </c>
    </row>
    <row r="6" s="87" customFormat="1" ht="36" spans="1:17">
      <c r="A6" s="93">
        <v>12</v>
      </c>
      <c r="B6" s="94">
        <v>2013</v>
      </c>
      <c r="C6" s="95" t="s">
        <v>19</v>
      </c>
      <c r="D6" s="96" t="s">
        <v>76</v>
      </c>
      <c r="E6" s="95" t="s">
        <v>77</v>
      </c>
      <c r="F6" s="95" t="s">
        <v>78</v>
      </c>
      <c r="G6" s="89">
        <v>30</v>
      </c>
      <c r="H6" s="90">
        <v>30</v>
      </c>
      <c r="I6" s="90">
        <v>0</v>
      </c>
      <c r="J6" s="89" t="s">
        <v>30</v>
      </c>
      <c r="K6" s="89" t="s">
        <v>79</v>
      </c>
      <c r="L6" s="89" t="s">
        <v>79</v>
      </c>
      <c r="M6" s="89" t="s">
        <v>79</v>
      </c>
      <c r="N6" s="89" t="s">
        <v>79</v>
      </c>
      <c r="O6" s="89" t="s">
        <v>80</v>
      </c>
      <c r="P6" s="100" t="s">
        <v>33</v>
      </c>
      <c r="Q6" s="98" t="s">
        <v>81</v>
      </c>
    </row>
    <row r="7" s="87" customFormat="1" ht="36" spans="1:17">
      <c r="A7" s="93">
        <v>13</v>
      </c>
      <c r="B7" s="94">
        <v>2013</v>
      </c>
      <c r="C7" s="95" t="s">
        <v>19</v>
      </c>
      <c r="D7" s="96" t="s">
        <v>82</v>
      </c>
      <c r="E7" s="95" t="s">
        <v>77</v>
      </c>
      <c r="F7" s="95" t="s">
        <v>83</v>
      </c>
      <c r="G7" s="89">
        <v>46</v>
      </c>
      <c r="H7" s="90">
        <v>46</v>
      </c>
      <c r="I7" s="90">
        <v>0</v>
      </c>
      <c r="J7" s="89" t="s">
        <v>30</v>
      </c>
      <c r="K7" s="89" t="s">
        <v>79</v>
      </c>
      <c r="L7" s="89" t="s">
        <v>79</v>
      </c>
      <c r="M7" s="89" t="s">
        <v>79</v>
      </c>
      <c r="N7" s="89" t="s">
        <v>79</v>
      </c>
      <c r="O7" s="89" t="s">
        <v>80</v>
      </c>
      <c r="P7" s="100" t="s">
        <v>33</v>
      </c>
      <c r="Q7" s="98" t="s">
        <v>81</v>
      </c>
    </row>
    <row r="8" s="87" customFormat="1" ht="84" spans="1:17">
      <c r="A8" s="93">
        <v>21</v>
      </c>
      <c r="B8" s="94">
        <v>2013</v>
      </c>
      <c r="C8" s="95" t="s">
        <v>19</v>
      </c>
      <c r="D8" s="99" t="s">
        <v>111</v>
      </c>
      <c r="E8" s="95" t="s">
        <v>112</v>
      </c>
      <c r="F8" s="95" t="s">
        <v>113</v>
      </c>
      <c r="G8" s="89">
        <v>80</v>
      </c>
      <c r="H8" s="90">
        <v>80</v>
      </c>
      <c r="I8" s="90">
        <v>0</v>
      </c>
      <c r="J8" s="89" t="s">
        <v>23</v>
      </c>
      <c r="K8" s="101" t="s">
        <v>114</v>
      </c>
      <c r="L8" s="89" t="s">
        <v>114</v>
      </c>
      <c r="M8" s="101" t="s">
        <v>114</v>
      </c>
      <c r="N8" s="101" t="s">
        <v>114</v>
      </c>
      <c r="O8" s="101" t="s">
        <v>53</v>
      </c>
      <c r="P8" s="100" t="s">
        <v>38</v>
      </c>
      <c r="Q8" s="98" t="s">
        <v>54</v>
      </c>
    </row>
    <row r="9" s="87" customFormat="1" ht="36" spans="1:17">
      <c r="A9" s="93">
        <v>22</v>
      </c>
      <c r="B9" s="94">
        <v>2013</v>
      </c>
      <c r="C9" s="95" t="s">
        <v>19</v>
      </c>
      <c r="D9" s="99" t="s">
        <v>115</v>
      </c>
      <c r="E9" s="95" t="s">
        <v>112</v>
      </c>
      <c r="F9" s="95" t="s">
        <v>116</v>
      </c>
      <c r="G9" s="89">
        <v>79</v>
      </c>
      <c r="H9" s="90">
        <v>79</v>
      </c>
      <c r="I9" s="90">
        <v>0</v>
      </c>
      <c r="J9" s="89" t="s">
        <v>23</v>
      </c>
      <c r="K9" s="101" t="s">
        <v>117</v>
      </c>
      <c r="L9" s="89" t="s">
        <v>117</v>
      </c>
      <c r="M9" s="101" t="s">
        <v>117</v>
      </c>
      <c r="N9" s="101" t="s">
        <v>117</v>
      </c>
      <c r="O9" s="101" t="s">
        <v>53</v>
      </c>
      <c r="P9" s="100" t="s">
        <v>38</v>
      </c>
      <c r="Q9" s="98" t="s">
        <v>54</v>
      </c>
    </row>
    <row r="10" s="87" customFormat="1" ht="48" spans="1:17">
      <c r="A10" s="93">
        <v>25</v>
      </c>
      <c r="B10" s="94">
        <v>2013</v>
      </c>
      <c r="C10" s="95" t="s">
        <v>19</v>
      </c>
      <c r="D10" s="99" t="s">
        <v>129</v>
      </c>
      <c r="E10" s="95" t="s">
        <v>130</v>
      </c>
      <c r="F10" s="95" t="s">
        <v>131</v>
      </c>
      <c r="G10" s="89">
        <v>42</v>
      </c>
      <c r="H10" s="90">
        <v>42</v>
      </c>
      <c r="I10" s="90">
        <v>0</v>
      </c>
      <c r="J10" s="89" t="s">
        <v>23</v>
      </c>
      <c r="K10" s="101" t="s">
        <v>132</v>
      </c>
      <c r="L10" s="89" t="s">
        <v>132</v>
      </c>
      <c r="M10" s="101" t="s">
        <v>132</v>
      </c>
      <c r="N10" s="101" t="s">
        <v>132</v>
      </c>
      <c r="O10" s="102" t="s">
        <v>133</v>
      </c>
      <c r="P10" s="100" t="s">
        <v>38</v>
      </c>
      <c r="Q10" s="98" t="s">
        <v>54</v>
      </c>
    </row>
    <row r="11" s="87" customFormat="1" ht="36" spans="1:17">
      <c r="A11" s="93">
        <v>36</v>
      </c>
      <c r="B11" s="94">
        <v>2014</v>
      </c>
      <c r="C11" s="95" t="s">
        <v>19</v>
      </c>
      <c r="D11" s="99" t="s">
        <v>159</v>
      </c>
      <c r="E11" s="95" t="s">
        <v>130</v>
      </c>
      <c r="F11" s="95" t="s">
        <v>160</v>
      </c>
      <c r="G11" s="89">
        <v>60</v>
      </c>
      <c r="H11" s="90">
        <v>60</v>
      </c>
      <c r="I11" s="90">
        <v>0</v>
      </c>
      <c r="J11" s="89" t="s">
        <v>23</v>
      </c>
      <c r="K11" s="101" t="s">
        <v>161</v>
      </c>
      <c r="L11" s="89" t="s">
        <v>161</v>
      </c>
      <c r="M11" s="101" t="s">
        <v>161</v>
      </c>
      <c r="N11" s="101" t="s">
        <v>161</v>
      </c>
      <c r="O11" s="101" t="s">
        <v>133</v>
      </c>
      <c r="P11" s="100" t="s">
        <v>38</v>
      </c>
      <c r="Q11" s="98" t="s">
        <v>54</v>
      </c>
    </row>
    <row r="12" s="87" customFormat="1" ht="36" spans="1:17">
      <c r="A12" s="93">
        <v>43</v>
      </c>
      <c r="B12" s="94">
        <v>2014</v>
      </c>
      <c r="C12" s="95" t="s">
        <v>19</v>
      </c>
      <c r="D12" s="99" t="s">
        <v>187</v>
      </c>
      <c r="E12" s="95" t="s">
        <v>50</v>
      </c>
      <c r="F12" s="95" t="s">
        <v>188</v>
      </c>
      <c r="G12" s="89">
        <v>45</v>
      </c>
      <c r="H12" s="90">
        <v>45</v>
      </c>
      <c r="I12" s="90">
        <v>0</v>
      </c>
      <c r="J12" s="89" t="s">
        <v>23</v>
      </c>
      <c r="K12" s="101" t="s">
        <v>189</v>
      </c>
      <c r="L12" s="89" t="s">
        <v>189</v>
      </c>
      <c r="M12" s="101" t="s">
        <v>189</v>
      </c>
      <c r="N12" s="101" t="s">
        <v>189</v>
      </c>
      <c r="O12" s="101" t="s">
        <v>53</v>
      </c>
      <c r="P12" s="100" t="s">
        <v>38</v>
      </c>
      <c r="Q12" s="98" t="s">
        <v>54</v>
      </c>
    </row>
    <row r="13" s="87" customFormat="1" ht="60" spans="1:17">
      <c r="A13" s="93">
        <v>44</v>
      </c>
      <c r="B13" s="94">
        <v>2014</v>
      </c>
      <c r="C13" s="95" t="s">
        <v>19</v>
      </c>
      <c r="D13" s="96" t="s">
        <v>190</v>
      </c>
      <c r="E13" s="95" t="s">
        <v>191</v>
      </c>
      <c r="F13" s="95" t="s">
        <v>192</v>
      </c>
      <c r="G13" s="89">
        <v>75</v>
      </c>
      <c r="H13" s="90">
        <v>75</v>
      </c>
      <c r="I13" s="90">
        <v>0</v>
      </c>
      <c r="J13" s="89" t="s">
        <v>23</v>
      </c>
      <c r="K13" s="101" t="s">
        <v>193</v>
      </c>
      <c r="L13" s="89" t="s">
        <v>193</v>
      </c>
      <c r="M13" s="101" t="s">
        <v>193</v>
      </c>
      <c r="N13" s="101" t="s">
        <v>193</v>
      </c>
      <c r="O13" s="101" t="s">
        <v>133</v>
      </c>
      <c r="P13" s="97" t="s">
        <v>38</v>
      </c>
      <c r="Q13" s="98" t="s">
        <v>54</v>
      </c>
    </row>
    <row r="14" s="87" customFormat="1" ht="36" spans="1:17">
      <c r="A14" s="93">
        <v>55</v>
      </c>
      <c r="B14" s="94">
        <v>2014</v>
      </c>
      <c r="C14" s="95" t="s">
        <v>19</v>
      </c>
      <c r="D14" s="96" t="s">
        <v>162</v>
      </c>
      <c r="E14" s="95" t="s">
        <v>163</v>
      </c>
      <c r="F14" s="95" t="s">
        <v>227</v>
      </c>
      <c r="G14" s="89">
        <v>16.79</v>
      </c>
      <c r="H14" s="90">
        <v>16.79</v>
      </c>
      <c r="I14" s="90">
        <v>0</v>
      </c>
      <c r="J14" s="89" t="s">
        <v>30</v>
      </c>
      <c r="K14" s="89" t="s">
        <v>165</v>
      </c>
      <c r="L14" s="89" t="s">
        <v>166</v>
      </c>
      <c r="M14" s="89" t="s">
        <v>165</v>
      </c>
      <c r="N14" s="89" t="s">
        <v>166</v>
      </c>
      <c r="O14" s="89" t="s">
        <v>80</v>
      </c>
      <c r="P14" s="100" t="s">
        <v>33</v>
      </c>
      <c r="Q14" s="98" t="s">
        <v>81</v>
      </c>
    </row>
    <row r="15" s="87" customFormat="1" ht="60" spans="1:17">
      <c r="A15" s="93">
        <v>78</v>
      </c>
      <c r="B15" s="94">
        <v>2015</v>
      </c>
      <c r="C15" s="95" t="s">
        <v>19</v>
      </c>
      <c r="D15" s="96" t="s">
        <v>272</v>
      </c>
      <c r="E15" s="95" t="s">
        <v>273</v>
      </c>
      <c r="F15" s="95" t="s">
        <v>1335</v>
      </c>
      <c r="G15" s="89">
        <v>270</v>
      </c>
      <c r="H15" s="90">
        <v>270</v>
      </c>
      <c r="I15" s="90">
        <v>0</v>
      </c>
      <c r="J15" s="89" t="s">
        <v>23</v>
      </c>
      <c r="K15" s="101" t="s">
        <v>275</v>
      </c>
      <c r="L15" s="89" t="s">
        <v>276</v>
      </c>
      <c r="M15" s="101" t="s">
        <v>275</v>
      </c>
      <c r="N15" s="101" t="s">
        <v>275</v>
      </c>
      <c r="O15" s="101" t="s">
        <v>133</v>
      </c>
      <c r="P15" s="100" t="s">
        <v>127</v>
      </c>
      <c r="Q15" s="98" t="s">
        <v>277</v>
      </c>
    </row>
    <row r="16" s="87" customFormat="1" ht="48" spans="1:17">
      <c r="A16" s="93">
        <v>79</v>
      </c>
      <c r="B16" s="94">
        <v>2015</v>
      </c>
      <c r="C16" s="95" t="s">
        <v>19</v>
      </c>
      <c r="D16" s="96" t="s">
        <v>278</v>
      </c>
      <c r="E16" s="95" t="s">
        <v>273</v>
      </c>
      <c r="F16" s="95" t="s">
        <v>279</v>
      </c>
      <c r="G16" s="89">
        <v>130</v>
      </c>
      <c r="H16" s="90">
        <v>130</v>
      </c>
      <c r="I16" s="90">
        <v>0</v>
      </c>
      <c r="J16" s="89" t="s">
        <v>23</v>
      </c>
      <c r="K16" s="101" t="s">
        <v>275</v>
      </c>
      <c r="L16" s="89" t="s">
        <v>276</v>
      </c>
      <c r="M16" s="101" t="s">
        <v>275</v>
      </c>
      <c r="N16" s="101" t="s">
        <v>275</v>
      </c>
      <c r="O16" s="101" t="s">
        <v>133</v>
      </c>
      <c r="P16" s="100" t="s">
        <v>127</v>
      </c>
      <c r="Q16" s="98" t="s">
        <v>277</v>
      </c>
    </row>
    <row r="17" s="87" customFormat="1" ht="36" spans="1:17">
      <c r="A17" s="93">
        <v>80</v>
      </c>
      <c r="B17" s="94">
        <v>2015</v>
      </c>
      <c r="C17" s="95" t="s">
        <v>19</v>
      </c>
      <c r="D17" s="99" t="s">
        <v>280</v>
      </c>
      <c r="E17" s="95" t="s">
        <v>28</v>
      </c>
      <c r="F17" s="95" t="s">
        <v>281</v>
      </c>
      <c r="G17" s="89">
        <v>30</v>
      </c>
      <c r="H17" s="90">
        <v>30</v>
      </c>
      <c r="I17" s="90">
        <v>0</v>
      </c>
      <c r="J17" s="89" t="s">
        <v>23</v>
      </c>
      <c r="K17" s="101" t="s">
        <v>282</v>
      </c>
      <c r="L17" s="89" t="s">
        <v>282</v>
      </c>
      <c r="M17" s="101" t="s">
        <v>282</v>
      </c>
      <c r="N17" s="101" t="s">
        <v>282</v>
      </c>
      <c r="O17" s="101" t="s">
        <v>32</v>
      </c>
      <c r="P17" s="100" t="s">
        <v>38</v>
      </c>
      <c r="Q17" s="98" t="s">
        <v>54</v>
      </c>
    </row>
    <row r="18" s="87" customFormat="1" ht="36" spans="1:17">
      <c r="A18" s="93">
        <v>124</v>
      </c>
      <c r="B18" s="94">
        <v>2016</v>
      </c>
      <c r="C18" s="95" t="s">
        <v>300</v>
      </c>
      <c r="D18" s="96" t="s">
        <v>407</v>
      </c>
      <c r="E18" s="95" t="s">
        <v>273</v>
      </c>
      <c r="F18" s="95" t="s">
        <v>408</v>
      </c>
      <c r="G18" s="89">
        <v>9.54</v>
      </c>
      <c r="H18" s="90">
        <v>9.54</v>
      </c>
      <c r="I18" s="90">
        <v>0</v>
      </c>
      <c r="J18" s="89" t="s">
        <v>30</v>
      </c>
      <c r="K18" s="89" t="s">
        <v>193</v>
      </c>
      <c r="L18" s="89" t="s">
        <v>193</v>
      </c>
      <c r="M18" s="89" t="s">
        <v>193</v>
      </c>
      <c r="N18" s="89" t="s">
        <v>193</v>
      </c>
      <c r="O18" s="89" t="s">
        <v>133</v>
      </c>
      <c r="P18" s="100" t="s">
        <v>33</v>
      </c>
      <c r="Q18" s="98" t="s">
        <v>54</v>
      </c>
    </row>
    <row r="19" s="87" customFormat="1" ht="36" spans="1:17">
      <c r="A19" s="93">
        <v>130</v>
      </c>
      <c r="B19" s="94">
        <v>2016</v>
      </c>
      <c r="C19" s="95" t="s">
        <v>300</v>
      </c>
      <c r="D19" s="99" t="s">
        <v>426</v>
      </c>
      <c r="E19" s="95" t="s">
        <v>427</v>
      </c>
      <c r="F19" s="95" t="s">
        <v>428</v>
      </c>
      <c r="G19" s="89">
        <v>20.03</v>
      </c>
      <c r="H19" s="90">
        <v>20.03</v>
      </c>
      <c r="I19" s="90">
        <v>0</v>
      </c>
      <c r="J19" s="89" t="s">
        <v>23</v>
      </c>
      <c r="K19" s="101" t="s">
        <v>429</v>
      </c>
      <c r="L19" s="89" t="s">
        <v>429</v>
      </c>
      <c r="M19" s="101" t="s">
        <v>429</v>
      </c>
      <c r="N19" s="101" t="s">
        <v>429</v>
      </c>
      <c r="O19" s="101" t="s">
        <v>145</v>
      </c>
      <c r="P19" s="100" t="s">
        <v>38</v>
      </c>
      <c r="Q19" s="98" t="s">
        <v>54</v>
      </c>
    </row>
    <row r="20" s="87" customFormat="1" ht="36" spans="1:17">
      <c r="A20" s="93">
        <v>131</v>
      </c>
      <c r="B20" s="94">
        <v>2016</v>
      </c>
      <c r="C20" s="95" t="s">
        <v>300</v>
      </c>
      <c r="D20" s="99" t="s">
        <v>430</v>
      </c>
      <c r="E20" s="95" t="s">
        <v>427</v>
      </c>
      <c r="F20" s="95" t="s">
        <v>431</v>
      </c>
      <c r="G20" s="89">
        <v>31.92</v>
      </c>
      <c r="H20" s="90">
        <v>31.92</v>
      </c>
      <c r="I20" s="90">
        <v>0</v>
      </c>
      <c r="J20" s="89" t="s">
        <v>23</v>
      </c>
      <c r="K20" s="101" t="s">
        <v>432</v>
      </c>
      <c r="L20" s="89" t="s">
        <v>432</v>
      </c>
      <c r="M20" s="101" t="s">
        <v>432</v>
      </c>
      <c r="N20" s="101" t="s">
        <v>432</v>
      </c>
      <c r="O20" s="101" t="s">
        <v>145</v>
      </c>
      <c r="P20" s="100" t="s">
        <v>38</v>
      </c>
      <c r="Q20" s="98" t="s">
        <v>54</v>
      </c>
    </row>
    <row r="21" s="87" customFormat="1" ht="36" spans="1:17">
      <c r="A21" s="93">
        <v>134</v>
      </c>
      <c r="B21" s="94">
        <v>2016</v>
      </c>
      <c r="C21" s="95" t="s">
        <v>300</v>
      </c>
      <c r="D21" s="99" t="s">
        <v>440</v>
      </c>
      <c r="E21" s="95" t="s">
        <v>153</v>
      </c>
      <c r="F21" s="95" t="s">
        <v>441</v>
      </c>
      <c r="G21" s="89">
        <v>10</v>
      </c>
      <c r="H21" s="90">
        <v>10</v>
      </c>
      <c r="I21" s="90">
        <v>0</v>
      </c>
      <c r="J21" s="89" t="s">
        <v>23</v>
      </c>
      <c r="K21" s="101" t="s">
        <v>442</v>
      </c>
      <c r="L21" s="89" t="s">
        <v>443</v>
      </c>
      <c r="M21" s="101" t="s">
        <v>442</v>
      </c>
      <c r="N21" s="101" t="s">
        <v>442</v>
      </c>
      <c r="O21" s="101" t="s">
        <v>133</v>
      </c>
      <c r="P21" s="100" t="s">
        <v>38</v>
      </c>
      <c r="Q21" s="98" t="s">
        <v>54</v>
      </c>
    </row>
    <row r="22" s="87" customFormat="1" ht="36" spans="1:17">
      <c r="A22" s="93">
        <v>136</v>
      </c>
      <c r="B22" s="94">
        <v>2016</v>
      </c>
      <c r="C22" s="95" t="s">
        <v>300</v>
      </c>
      <c r="D22" s="96" t="s">
        <v>446</v>
      </c>
      <c r="E22" s="95" t="s">
        <v>198</v>
      </c>
      <c r="F22" s="95" t="s">
        <v>447</v>
      </c>
      <c r="G22" s="89">
        <v>10</v>
      </c>
      <c r="H22" s="90">
        <v>10</v>
      </c>
      <c r="I22" s="90">
        <v>0</v>
      </c>
      <c r="J22" s="89" t="s">
        <v>23</v>
      </c>
      <c r="K22" s="89" t="s">
        <v>37</v>
      </c>
      <c r="L22" s="89" t="s">
        <v>37</v>
      </c>
      <c r="M22" s="89" t="s">
        <v>37</v>
      </c>
      <c r="N22" s="89" t="s">
        <v>37</v>
      </c>
      <c r="O22" s="101" t="s">
        <v>53</v>
      </c>
      <c r="P22" s="100" t="s">
        <v>127</v>
      </c>
      <c r="Q22" s="98" t="s">
        <v>37</v>
      </c>
    </row>
    <row r="23" s="87" customFormat="1" ht="36" spans="1:17">
      <c r="A23" s="93">
        <v>144</v>
      </c>
      <c r="B23" s="94">
        <v>2017</v>
      </c>
      <c r="C23" s="95" t="s">
        <v>300</v>
      </c>
      <c r="D23" s="99" t="s">
        <v>451</v>
      </c>
      <c r="E23" s="95" t="s">
        <v>452</v>
      </c>
      <c r="F23" s="95" t="s">
        <v>453</v>
      </c>
      <c r="G23" s="89">
        <v>1500</v>
      </c>
      <c r="H23" s="90">
        <v>500</v>
      </c>
      <c r="I23" s="90">
        <v>1000</v>
      </c>
      <c r="J23" s="89" t="s">
        <v>23</v>
      </c>
      <c r="K23" s="101" t="s">
        <v>86</v>
      </c>
      <c r="L23" s="89" t="s">
        <v>454</v>
      </c>
      <c r="M23" s="101" t="s">
        <v>86</v>
      </c>
      <c r="N23" s="101" t="s">
        <v>86</v>
      </c>
      <c r="O23" s="101" t="s">
        <v>53</v>
      </c>
      <c r="P23" s="100" t="s">
        <v>38</v>
      </c>
      <c r="Q23" s="98" t="s">
        <v>455</v>
      </c>
    </row>
    <row r="24" s="87" customFormat="1" ht="36" spans="1:17">
      <c r="A24" s="93">
        <v>146</v>
      </c>
      <c r="B24" s="94">
        <v>2017</v>
      </c>
      <c r="C24" s="95" t="s">
        <v>300</v>
      </c>
      <c r="D24" s="99" t="s">
        <v>458</v>
      </c>
      <c r="E24" s="95" t="s">
        <v>459</v>
      </c>
      <c r="F24" s="95" t="s">
        <v>460</v>
      </c>
      <c r="G24" s="89">
        <v>400</v>
      </c>
      <c r="H24" s="90">
        <v>400</v>
      </c>
      <c r="I24" s="90">
        <v>0</v>
      </c>
      <c r="J24" s="89" t="s">
        <v>23</v>
      </c>
      <c r="K24" s="101" t="s">
        <v>461</v>
      </c>
      <c r="L24" s="89" t="s">
        <v>462</v>
      </c>
      <c r="M24" s="101" t="s">
        <v>461</v>
      </c>
      <c r="N24" s="101" t="s">
        <v>461</v>
      </c>
      <c r="O24" s="101" t="s">
        <v>80</v>
      </c>
      <c r="P24" s="100" t="s">
        <v>38</v>
      </c>
      <c r="Q24" s="98" t="s">
        <v>463</v>
      </c>
    </row>
    <row r="25" s="87" customFormat="1" ht="48" spans="1:17">
      <c r="A25" s="93">
        <v>152</v>
      </c>
      <c r="B25" s="94">
        <v>2017</v>
      </c>
      <c r="C25" s="95" t="s">
        <v>300</v>
      </c>
      <c r="D25" s="99" t="s">
        <v>480</v>
      </c>
      <c r="E25" s="95" t="s">
        <v>481</v>
      </c>
      <c r="F25" s="95" t="s">
        <v>482</v>
      </c>
      <c r="G25" s="89">
        <v>79.8</v>
      </c>
      <c r="H25" s="90">
        <v>35</v>
      </c>
      <c r="I25" s="90">
        <v>44.8</v>
      </c>
      <c r="J25" s="89" t="s">
        <v>23</v>
      </c>
      <c r="K25" s="101" t="s">
        <v>483</v>
      </c>
      <c r="L25" s="89" t="s">
        <v>483</v>
      </c>
      <c r="M25" s="101" t="s">
        <v>483</v>
      </c>
      <c r="N25" s="101" t="s">
        <v>483</v>
      </c>
      <c r="O25" s="101" t="s">
        <v>53</v>
      </c>
      <c r="P25" s="100" t="s">
        <v>38</v>
      </c>
      <c r="Q25" s="98" t="s">
        <v>54</v>
      </c>
    </row>
    <row r="26" s="87" customFormat="1" ht="24" spans="1:17">
      <c r="A26" s="93">
        <v>158</v>
      </c>
      <c r="B26" s="94">
        <v>2017</v>
      </c>
      <c r="C26" s="95" t="s">
        <v>300</v>
      </c>
      <c r="D26" s="99" t="s">
        <v>497</v>
      </c>
      <c r="E26" s="95" t="s">
        <v>498</v>
      </c>
      <c r="F26" s="95" t="s">
        <v>499</v>
      </c>
      <c r="G26" s="89">
        <v>3361.71</v>
      </c>
      <c r="H26" s="90">
        <v>3361.71</v>
      </c>
      <c r="I26" s="90">
        <v>0</v>
      </c>
      <c r="J26" s="89" t="s">
        <v>23</v>
      </c>
      <c r="K26" s="101" t="s">
        <v>500</v>
      </c>
      <c r="L26" s="101" t="s">
        <v>500</v>
      </c>
      <c r="M26" s="101" t="s">
        <v>500</v>
      </c>
      <c r="N26" s="101" t="s">
        <v>500</v>
      </c>
      <c r="O26" s="101" t="s">
        <v>501</v>
      </c>
      <c r="P26" s="100" t="s">
        <v>38</v>
      </c>
      <c r="Q26" s="98" t="s">
        <v>502</v>
      </c>
    </row>
    <row r="27" s="87" customFormat="1" ht="36" spans="1:17">
      <c r="A27" s="93">
        <v>160</v>
      </c>
      <c r="B27" s="94">
        <v>2017</v>
      </c>
      <c r="C27" s="95" t="s">
        <v>300</v>
      </c>
      <c r="D27" s="96" t="s">
        <v>505</v>
      </c>
      <c r="E27" s="95" t="s">
        <v>414</v>
      </c>
      <c r="F27" s="95" t="s">
        <v>506</v>
      </c>
      <c r="G27" s="89">
        <v>120</v>
      </c>
      <c r="H27" s="90">
        <v>120</v>
      </c>
      <c r="I27" s="90">
        <v>0</v>
      </c>
      <c r="J27" s="89" t="s">
        <v>23</v>
      </c>
      <c r="K27" s="101" t="s">
        <v>416</v>
      </c>
      <c r="L27" s="89" t="s">
        <v>416</v>
      </c>
      <c r="M27" s="101" t="s">
        <v>416</v>
      </c>
      <c r="N27" s="101" t="s">
        <v>416</v>
      </c>
      <c r="O27" s="101" t="s">
        <v>80</v>
      </c>
      <c r="P27" s="97" t="s">
        <v>38</v>
      </c>
      <c r="Q27" s="98" t="s">
        <v>507</v>
      </c>
    </row>
    <row r="28" s="87" customFormat="1" ht="36" spans="1:17">
      <c r="A28" s="93">
        <v>180</v>
      </c>
      <c r="B28" s="94">
        <v>2018</v>
      </c>
      <c r="C28" s="95" t="s">
        <v>300</v>
      </c>
      <c r="D28" s="99" t="s">
        <v>543</v>
      </c>
      <c r="E28" s="95" t="s">
        <v>153</v>
      </c>
      <c r="F28" s="95" t="s">
        <v>544</v>
      </c>
      <c r="G28" s="89">
        <v>30</v>
      </c>
      <c r="H28" s="90">
        <v>30</v>
      </c>
      <c r="I28" s="90">
        <v>0</v>
      </c>
      <c r="J28" s="89" t="s">
        <v>23</v>
      </c>
      <c r="K28" s="89" t="s">
        <v>545</v>
      </c>
      <c r="L28" s="89" t="s">
        <v>546</v>
      </c>
      <c r="M28" s="89" t="s">
        <v>545</v>
      </c>
      <c r="N28" s="89" t="s">
        <v>545</v>
      </c>
      <c r="O28" s="89" t="s">
        <v>133</v>
      </c>
      <c r="P28" s="100" t="s">
        <v>102</v>
      </c>
      <c r="Q28" s="98" t="s">
        <v>547</v>
      </c>
    </row>
    <row r="29" s="87" customFormat="1" ht="36" spans="1:17">
      <c r="A29" s="93">
        <v>184</v>
      </c>
      <c r="B29" s="94">
        <v>2018</v>
      </c>
      <c r="C29" s="95" t="s">
        <v>300</v>
      </c>
      <c r="D29" s="99" t="s">
        <v>558</v>
      </c>
      <c r="E29" s="95" t="s">
        <v>168</v>
      </c>
      <c r="F29" s="95" t="s">
        <v>559</v>
      </c>
      <c r="G29" s="89">
        <v>1760</v>
      </c>
      <c r="H29" s="90">
        <v>1760</v>
      </c>
      <c r="I29" s="90">
        <v>0</v>
      </c>
      <c r="J29" s="89" t="s">
        <v>23</v>
      </c>
      <c r="K29" s="101" t="s">
        <v>461</v>
      </c>
      <c r="L29" s="89" t="s">
        <v>462</v>
      </c>
      <c r="M29" s="101" t="s">
        <v>461</v>
      </c>
      <c r="N29" s="101" t="s">
        <v>461</v>
      </c>
      <c r="O29" s="101" t="s">
        <v>80</v>
      </c>
      <c r="P29" s="100" t="s">
        <v>38</v>
      </c>
      <c r="Q29" s="98" t="s">
        <v>560</v>
      </c>
    </row>
    <row r="30" s="87" customFormat="1" ht="36" spans="1:17">
      <c r="A30" s="93">
        <v>185</v>
      </c>
      <c r="B30" s="94">
        <v>2018</v>
      </c>
      <c r="C30" s="95" t="s">
        <v>300</v>
      </c>
      <c r="D30" s="99" t="s">
        <v>561</v>
      </c>
      <c r="E30" s="95" t="s">
        <v>562</v>
      </c>
      <c r="F30" s="95" t="s">
        <v>563</v>
      </c>
      <c r="G30" s="89">
        <v>779.98</v>
      </c>
      <c r="H30" s="90">
        <v>530</v>
      </c>
      <c r="I30" s="90">
        <v>249.98</v>
      </c>
      <c r="J30" s="89" t="s">
        <v>23</v>
      </c>
      <c r="K30" s="101" t="s">
        <v>564</v>
      </c>
      <c r="L30" s="89" t="s">
        <v>564</v>
      </c>
      <c r="M30" s="101" t="s">
        <v>564</v>
      </c>
      <c r="N30" s="101" t="s">
        <v>564</v>
      </c>
      <c r="O30" s="101" t="s">
        <v>32</v>
      </c>
      <c r="P30" s="100" t="s">
        <v>102</v>
      </c>
      <c r="Q30" s="98" t="s">
        <v>565</v>
      </c>
    </row>
    <row r="31" s="87" customFormat="1" ht="36" spans="1:17">
      <c r="A31" s="93">
        <v>186</v>
      </c>
      <c r="B31" s="94">
        <v>2018</v>
      </c>
      <c r="C31" s="95" t="s">
        <v>300</v>
      </c>
      <c r="D31" s="99" t="s">
        <v>566</v>
      </c>
      <c r="E31" s="95" t="s">
        <v>273</v>
      </c>
      <c r="F31" s="95" t="s">
        <v>567</v>
      </c>
      <c r="G31" s="89">
        <v>72</v>
      </c>
      <c r="H31" s="90">
        <v>72</v>
      </c>
      <c r="I31" s="90">
        <v>0</v>
      </c>
      <c r="J31" s="89" t="s">
        <v>23</v>
      </c>
      <c r="K31" s="101" t="s">
        <v>275</v>
      </c>
      <c r="L31" s="89" t="s">
        <v>568</v>
      </c>
      <c r="M31" s="101" t="s">
        <v>275</v>
      </c>
      <c r="N31" s="101" t="s">
        <v>275</v>
      </c>
      <c r="O31" s="101" t="s">
        <v>133</v>
      </c>
      <c r="P31" s="100" t="s">
        <v>102</v>
      </c>
      <c r="Q31" s="98" t="s">
        <v>569</v>
      </c>
    </row>
    <row r="32" s="87" customFormat="1" ht="36" spans="1:17">
      <c r="A32" s="93">
        <v>188</v>
      </c>
      <c r="B32" s="94">
        <v>2018</v>
      </c>
      <c r="C32" s="95" t="s">
        <v>300</v>
      </c>
      <c r="D32" s="99" t="s">
        <v>574</v>
      </c>
      <c r="E32" s="95" t="s">
        <v>531</v>
      </c>
      <c r="F32" s="95" t="s">
        <v>575</v>
      </c>
      <c r="G32" s="89">
        <v>30</v>
      </c>
      <c r="H32" s="90">
        <v>30</v>
      </c>
      <c r="I32" s="90">
        <v>0</v>
      </c>
      <c r="J32" s="89" t="s">
        <v>23</v>
      </c>
      <c r="K32" s="101" t="s">
        <v>37</v>
      </c>
      <c r="L32" s="101" t="s">
        <v>37</v>
      </c>
      <c r="M32" s="101" t="s">
        <v>37</v>
      </c>
      <c r="N32" s="101" t="s">
        <v>37</v>
      </c>
      <c r="O32" s="101" t="s">
        <v>133</v>
      </c>
      <c r="P32" s="100" t="s">
        <v>38</v>
      </c>
      <c r="Q32" s="98" t="s">
        <v>37</v>
      </c>
    </row>
    <row r="33" s="87" customFormat="1" ht="36" spans="1:17">
      <c r="A33" s="93">
        <v>189</v>
      </c>
      <c r="B33" s="94">
        <v>2018</v>
      </c>
      <c r="C33" s="95" t="s">
        <v>300</v>
      </c>
      <c r="D33" s="99" t="s">
        <v>576</v>
      </c>
      <c r="E33" s="95" t="s">
        <v>191</v>
      </c>
      <c r="F33" s="95" t="s">
        <v>577</v>
      </c>
      <c r="G33" s="89">
        <v>200.29</v>
      </c>
      <c r="H33" s="90">
        <v>40</v>
      </c>
      <c r="I33" s="90">
        <v>160.29</v>
      </c>
      <c r="J33" s="89" t="s">
        <v>23</v>
      </c>
      <c r="K33" s="101" t="s">
        <v>37</v>
      </c>
      <c r="L33" s="101" t="s">
        <v>37</v>
      </c>
      <c r="M33" s="101" t="s">
        <v>37</v>
      </c>
      <c r="N33" s="101" t="s">
        <v>37</v>
      </c>
      <c r="O33" s="101" t="s">
        <v>133</v>
      </c>
      <c r="P33" s="100" t="s">
        <v>38</v>
      </c>
      <c r="Q33" s="98" t="s">
        <v>37</v>
      </c>
    </row>
    <row r="34" s="87" customFormat="1" ht="60" spans="1:17">
      <c r="A34" s="99">
        <v>191</v>
      </c>
      <c r="B34" s="94">
        <v>2018</v>
      </c>
      <c r="C34" s="95" t="s">
        <v>300</v>
      </c>
      <c r="D34" s="96" t="s">
        <v>582</v>
      </c>
      <c r="E34" s="95" t="s">
        <v>583</v>
      </c>
      <c r="F34" s="95" t="s">
        <v>584</v>
      </c>
      <c r="G34" s="89">
        <v>100</v>
      </c>
      <c r="H34" s="90">
        <v>100</v>
      </c>
      <c r="I34" s="90">
        <v>0</v>
      </c>
      <c r="J34" s="89" t="s">
        <v>23</v>
      </c>
      <c r="K34" s="101" t="s">
        <v>585</v>
      </c>
      <c r="L34" s="89" t="s">
        <v>586</v>
      </c>
      <c r="M34" s="101" t="s">
        <v>585</v>
      </c>
      <c r="N34" s="101" t="s">
        <v>585</v>
      </c>
      <c r="O34" s="101" t="s">
        <v>25</v>
      </c>
      <c r="P34" s="100" t="s">
        <v>26</v>
      </c>
      <c r="Q34" s="98" t="s">
        <v>587</v>
      </c>
    </row>
    <row r="35" s="87" customFormat="1" ht="36" spans="1:17">
      <c r="A35" s="93">
        <v>202</v>
      </c>
      <c r="B35" s="94">
        <v>2018</v>
      </c>
      <c r="C35" s="95" t="s">
        <v>300</v>
      </c>
      <c r="D35" s="99" t="s">
        <v>619</v>
      </c>
      <c r="E35" s="95" t="s">
        <v>375</v>
      </c>
      <c r="F35" s="95" t="s">
        <v>620</v>
      </c>
      <c r="G35" s="89">
        <v>30</v>
      </c>
      <c r="H35" s="90">
        <v>30</v>
      </c>
      <c r="I35" s="90">
        <v>0</v>
      </c>
      <c r="J35" s="89" t="s">
        <v>23</v>
      </c>
      <c r="K35" s="89" t="s">
        <v>37</v>
      </c>
      <c r="L35" s="89" t="s">
        <v>37</v>
      </c>
      <c r="M35" s="89" t="s">
        <v>37</v>
      </c>
      <c r="N35" s="89" t="s">
        <v>37</v>
      </c>
      <c r="O35" s="101" t="s">
        <v>133</v>
      </c>
      <c r="P35" s="100" t="s">
        <v>38</v>
      </c>
      <c r="Q35" s="98" t="s">
        <v>37</v>
      </c>
    </row>
    <row r="36" s="87" customFormat="1" ht="36" spans="1:17">
      <c r="A36" s="93">
        <v>208</v>
      </c>
      <c r="B36" s="94">
        <v>2018</v>
      </c>
      <c r="C36" s="95" t="s">
        <v>300</v>
      </c>
      <c r="D36" s="99" t="s">
        <v>635</v>
      </c>
      <c r="E36" s="95" t="s">
        <v>636</v>
      </c>
      <c r="F36" s="95" t="s">
        <v>637</v>
      </c>
      <c r="G36" s="89">
        <v>400</v>
      </c>
      <c r="H36" s="90">
        <v>200</v>
      </c>
      <c r="I36" s="90">
        <v>200</v>
      </c>
      <c r="J36" s="89" t="s">
        <v>23</v>
      </c>
      <c r="K36" s="101" t="s">
        <v>638</v>
      </c>
      <c r="L36" s="89" t="s">
        <v>639</v>
      </c>
      <c r="M36" s="101" t="s">
        <v>638</v>
      </c>
      <c r="N36" s="101" t="s">
        <v>638</v>
      </c>
      <c r="O36" s="101" t="s">
        <v>145</v>
      </c>
      <c r="P36" s="100" t="s">
        <v>38</v>
      </c>
      <c r="Q36" s="98" t="s">
        <v>640</v>
      </c>
    </row>
    <row r="37" s="87" customFormat="1" ht="36" spans="1:17">
      <c r="A37" s="93">
        <v>209</v>
      </c>
      <c r="B37" s="94">
        <v>2018</v>
      </c>
      <c r="C37" s="95" t="s">
        <v>300</v>
      </c>
      <c r="D37" s="99" t="s">
        <v>641</v>
      </c>
      <c r="E37" s="95" t="s">
        <v>191</v>
      </c>
      <c r="F37" s="95" t="s">
        <v>642</v>
      </c>
      <c r="G37" s="89">
        <v>59</v>
      </c>
      <c r="H37" s="90">
        <v>59</v>
      </c>
      <c r="I37" s="90">
        <v>0</v>
      </c>
      <c r="J37" s="89" t="s">
        <v>23</v>
      </c>
      <c r="K37" s="101" t="s">
        <v>643</v>
      </c>
      <c r="L37" s="89" t="s">
        <v>643</v>
      </c>
      <c r="M37" s="101" t="s">
        <v>643</v>
      </c>
      <c r="N37" s="101" t="s">
        <v>643</v>
      </c>
      <c r="O37" s="101" t="s">
        <v>133</v>
      </c>
      <c r="P37" s="100" t="s">
        <v>38</v>
      </c>
      <c r="Q37" s="98" t="s">
        <v>54</v>
      </c>
    </row>
    <row r="38" s="87" customFormat="1" ht="36" spans="1:17">
      <c r="A38" s="93">
        <v>210</v>
      </c>
      <c r="B38" s="94">
        <v>2018</v>
      </c>
      <c r="C38" s="95" t="s">
        <v>300</v>
      </c>
      <c r="D38" s="96" t="s">
        <v>644</v>
      </c>
      <c r="E38" s="95" t="s">
        <v>371</v>
      </c>
      <c r="F38" s="95" t="s">
        <v>645</v>
      </c>
      <c r="G38" s="89">
        <v>40</v>
      </c>
      <c r="H38" s="90">
        <v>40</v>
      </c>
      <c r="I38" s="90">
        <v>0</v>
      </c>
      <c r="J38" s="89" t="s">
        <v>23</v>
      </c>
      <c r="K38" s="101" t="s">
        <v>1384</v>
      </c>
      <c r="L38" s="89" t="s">
        <v>1384</v>
      </c>
      <c r="M38" s="101" t="s">
        <v>1384</v>
      </c>
      <c r="N38" s="101" t="s">
        <v>1384</v>
      </c>
      <c r="O38" s="101" t="s">
        <v>133</v>
      </c>
      <c r="P38" s="100" t="s">
        <v>38</v>
      </c>
      <c r="Q38" s="98" t="s">
        <v>54</v>
      </c>
    </row>
    <row r="39" s="87" customFormat="1" ht="48" spans="1:17">
      <c r="A39" s="93">
        <v>213</v>
      </c>
      <c r="B39" s="94">
        <v>2018</v>
      </c>
      <c r="C39" s="95" t="s">
        <v>300</v>
      </c>
      <c r="D39" s="99" t="s">
        <v>654</v>
      </c>
      <c r="E39" s="95" t="s">
        <v>219</v>
      </c>
      <c r="F39" s="95" t="s">
        <v>655</v>
      </c>
      <c r="G39" s="89">
        <v>400</v>
      </c>
      <c r="H39" s="90">
        <v>200</v>
      </c>
      <c r="I39" s="90">
        <v>200</v>
      </c>
      <c r="J39" s="89" t="s">
        <v>23</v>
      </c>
      <c r="K39" s="101" t="s">
        <v>473</v>
      </c>
      <c r="L39" s="89" t="s">
        <v>656</v>
      </c>
      <c r="M39" s="101" t="s">
        <v>473</v>
      </c>
      <c r="N39" s="101" t="s">
        <v>473</v>
      </c>
      <c r="O39" s="101" t="s">
        <v>32</v>
      </c>
      <c r="P39" s="100" t="s">
        <v>38</v>
      </c>
      <c r="Q39" s="98" t="s">
        <v>640</v>
      </c>
    </row>
    <row r="40" s="87" customFormat="1" ht="36" spans="1:17">
      <c r="A40" s="93">
        <v>216</v>
      </c>
      <c r="B40" s="94">
        <v>2018</v>
      </c>
      <c r="C40" s="95" t="s">
        <v>300</v>
      </c>
      <c r="D40" s="99" t="s">
        <v>666</v>
      </c>
      <c r="E40" s="95" t="s">
        <v>667</v>
      </c>
      <c r="F40" s="95" t="s">
        <v>668</v>
      </c>
      <c r="G40" s="89">
        <v>300</v>
      </c>
      <c r="H40" s="90">
        <v>300</v>
      </c>
      <c r="I40" s="90">
        <v>0</v>
      </c>
      <c r="J40" s="89" t="s">
        <v>23</v>
      </c>
      <c r="K40" s="101" t="s">
        <v>669</v>
      </c>
      <c r="L40" s="89" t="s">
        <v>462</v>
      </c>
      <c r="M40" s="101" t="s">
        <v>669</v>
      </c>
      <c r="N40" s="101" t="s">
        <v>669</v>
      </c>
      <c r="O40" s="101" t="s">
        <v>53</v>
      </c>
      <c r="P40" s="100" t="s">
        <v>102</v>
      </c>
      <c r="Q40" s="98" t="s">
        <v>463</v>
      </c>
    </row>
    <row r="41" s="87" customFormat="1" ht="96" spans="1:17">
      <c r="A41" s="103"/>
      <c r="B41" s="94">
        <v>2018</v>
      </c>
      <c r="C41" s="95" t="s">
        <v>300</v>
      </c>
      <c r="D41" s="104" t="s">
        <v>1340</v>
      </c>
      <c r="E41" s="95" t="s">
        <v>552</v>
      </c>
      <c r="F41" s="95" t="s">
        <v>1341</v>
      </c>
      <c r="G41" s="89">
        <v>170</v>
      </c>
      <c r="H41" s="90">
        <v>170</v>
      </c>
      <c r="I41" s="90">
        <v>0</v>
      </c>
      <c r="J41" s="89" t="s">
        <v>23</v>
      </c>
      <c r="K41" s="89" t="s">
        <v>1385</v>
      </c>
      <c r="L41" s="105" t="s">
        <v>870</v>
      </c>
      <c r="M41" s="89" t="s">
        <v>1385</v>
      </c>
      <c r="N41" s="89" t="s">
        <v>1342</v>
      </c>
      <c r="O41" s="89" t="s">
        <v>871</v>
      </c>
      <c r="P41" s="100" t="s">
        <v>38</v>
      </c>
      <c r="Q41" s="98" t="s">
        <v>1386</v>
      </c>
    </row>
    <row r="42" s="87" customFormat="1" ht="36" spans="1:17">
      <c r="A42" s="103"/>
      <c r="B42" s="94">
        <v>2018</v>
      </c>
      <c r="C42" s="95" t="s">
        <v>300</v>
      </c>
      <c r="D42" s="106" t="s">
        <v>688</v>
      </c>
      <c r="E42" s="95" t="s">
        <v>689</v>
      </c>
      <c r="F42" s="95" t="s">
        <v>690</v>
      </c>
      <c r="G42" s="89">
        <v>300</v>
      </c>
      <c r="H42" s="90">
        <v>300</v>
      </c>
      <c r="I42" s="90">
        <v>0</v>
      </c>
      <c r="J42" s="89" t="s">
        <v>47</v>
      </c>
      <c r="K42" s="107"/>
      <c r="L42" s="108"/>
      <c r="M42" s="108"/>
      <c r="N42" s="108"/>
      <c r="O42" s="89"/>
      <c r="P42" s="100" t="s">
        <v>33</v>
      </c>
      <c r="Q42" s="98" t="s">
        <v>691</v>
      </c>
    </row>
    <row r="43" s="87" customFormat="1" ht="36" spans="1:17">
      <c r="A43" s="93">
        <v>231</v>
      </c>
      <c r="B43" s="94">
        <v>2019</v>
      </c>
      <c r="C43" s="95" t="s">
        <v>300</v>
      </c>
      <c r="D43" s="99" t="s">
        <v>711</v>
      </c>
      <c r="E43" s="95" t="s">
        <v>712</v>
      </c>
      <c r="F43" s="95" t="s">
        <v>713</v>
      </c>
      <c r="G43" s="89">
        <v>299.31</v>
      </c>
      <c r="H43" s="90">
        <v>299.31</v>
      </c>
      <c r="I43" s="90">
        <v>0</v>
      </c>
      <c r="J43" s="89" t="s">
        <v>23</v>
      </c>
      <c r="K43" s="89" t="s">
        <v>714</v>
      </c>
      <c r="L43" s="89" t="s">
        <v>237</v>
      </c>
      <c r="M43" s="89" t="s">
        <v>714</v>
      </c>
      <c r="N43" s="89" t="s">
        <v>714</v>
      </c>
      <c r="O43" s="89" t="s">
        <v>145</v>
      </c>
      <c r="P43" s="100" t="s">
        <v>102</v>
      </c>
      <c r="Q43" s="98" t="s">
        <v>715</v>
      </c>
    </row>
    <row r="44" s="87" customFormat="1" ht="36" spans="1:17">
      <c r="A44" s="93">
        <v>246</v>
      </c>
      <c r="B44" s="94">
        <v>2020</v>
      </c>
      <c r="C44" s="95" t="s">
        <v>300</v>
      </c>
      <c r="D44" s="99" t="s">
        <v>751</v>
      </c>
      <c r="E44" s="95" t="s">
        <v>752</v>
      </c>
      <c r="F44" s="95" t="s">
        <v>753</v>
      </c>
      <c r="G44" s="89">
        <v>599.15</v>
      </c>
      <c r="H44" s="90">
        <v>599.15</v>
      </c>
      <c r="I44" s="90">
        <v>0</v>
      </c>
      <c r="J44" s="89" t="s">
        <v>23</v>
      </c>
      <c r="K44" s="101" t="s">
        <v>754</v>
      </c>
      <c r="L44" s="89" t="s">
        <v>754</v>
      </c>
      <c r="M44" s="101" t="s">
        <v>754</v>
      </c>
      <c r="N44" s="101" t="s">
        <v>754</v>
      </c>
      <c r="O44" s="101" t="s">
        <v>126</v>
      </c>
      <c r="P44" s="100" t="s">
        <v>38</v>
      </c>
      <c r="Q44" s="98" t="s">
        <v>755</v>
      </c>
    </row>
    <row r="45" s="87" customFormat="1" ht="60" spans="1:17">
      <c r="A45" s="93">
        <v>248</v>
      </c>
      <c r="B45" s="94">
        <v>2020</v>
      </c>
      <c r="C45" s="95" t="s">
        <v>300</v>
      </c>
      <c r="D45" s="99" t="s">
        <v>1343</v>
      </c>
      <c r="E45" s="95" t="s">
        <v>371</v>
      </c>
      <c r="F45" s="95" t="s">
        <v>1344</v>
      </c>
      <c r="G45" s="89">
        <v>1600.01</v>
      </c>
      <c r="H45" s="90">
        <v>1600.01</v>
      </c>
      <c r="I45" s="90">
        <v>0</v>
      </c>
      <c r="J45" s="89" t="s">
        <v>23</v>
      </c>
      <c r="K45" s="101" t="s">
        <v>764</v>
      </c>
      <c r="L45" s="89" t="s">
        <v>765</v>
      </c>
      <c r="M45" s="101" t="s">
        <v>764</v>
      </c>
      <c r="N45" s="101" t="s">
        <v>764</v>
      </c>
      <c r="O45" s="101" t="s">
        <v>133</v>
      </c>
      <c r="P45" s="100" t="s">
        <v>38</v>
      </c>
      <c r="Q45" s="98" t="s">
        <v>1387</v>
      </c>
    </row>
    <row r="46" s="87" customFormat="1" ht="36" spans="1:17">
      <c r="A46" s="93">
        <v>255</v>
      </c>
      <c r="B46" s="94">
        <v>2020</v>
      </c>
      <c r="C46" s="95" t="s">
        <v>300</v>
      </c>
      <c r="D46" s="99" t="s">
        <v>784</v>
      </c>
      <c r="E46" s="95" t="s">
        <v>785</v>
      </c>
      <c r="F46" s="95" t="s">
        <v>786</v>
      </c>
      <c r="G46" s="89">
        <v>460.023142</v>
      </c>
      <c r="H46" s="90">
        <v>450</v>
      </c>
      <c r="I46" s="90">
        <v>10.023142</v>
      </c>
      <c r="J46" s="89" t="s">
        <v>23</v>
      </c>
      <c r="K46" s="101" t="s">
        <v>787</v>
      </c>
      <c r="L46" s="89" t="s">
        <v>454</v>
      </c>
      <c r="M46" s="101" t="s">
        <v>787</v>
      </c>
      <c r="N46" s="101" t="s">
        <v>787</v>
      </c>
      <c r="O46" s="101" t="s">
        <v>53</v>
      </c>
      <c r="P46" s="100" t="s">
        <v>102</v>
      </c>
      <c r="Q46" s="98" t="s">
        <v>455</v>
      </c>
    </row>
    <row r="47" s="87" customFormat="1" ht="48" spans="1:17">
      <c r="A47" s="93">
        <v>298</v>
      </c>
      <c r="B47" s="94">
        <v>2021</v>
      </c>
      <c r="C47" s="95" t="s">
        <v>823</v>
      </c>
      <c r="D47" s="96" t="s">
        <v>841</v>
      </c>
      <c r="E47" s="95" t="s">
        <v>662</v>
      </c>
      <c r="F47" s="95" t="s">
        <v>842</v>
      </c>
      <c r="G47" s="89">
        <v>197.43</v>
      </c>
      <c r="H47" s="90">
        <v>197.43</v>
      </c>
      <c r="I47" s="90">
        <v>0</v>
      </c>
      <c r="J47" s="89" t="s">
        <v>23</v>
      </c>
      <c r="K47" s="89" t="s">
        <v>664</v>
      </c>
      <c r="L47" s="89" t="s">
        <v>665</v>
      </c>
      <c r="M47" s="89" t="s">
        <v>664</v>
      </c>
      <c r="N47" s="89" t="s">
        <v>664</v>
      </c>
      <c r="O47" s="89" t="s">
        <v>32</v>
      </c>
      <c r="P47" s="97" t="s">
        <v>38</v>
      </c>
      <c r="Q47" s="98" t="s">
        <v>843</v>
      </c>
    </row>
    <row r="48" s="87" customFormat="1" ht="60" spans="1:17">
      <c r="A48" s="93">
        <v>303</v>
      </c>
      <c r="B48" s="94">
        <v>2021</v>
      </c>
      <c r="C48" s="95" t="s">
        <v>823</v>
      </c>
      <c r="D48" s="96" t="s">
        <v>857</v>
      </c>
      <c r="E48" s="95" t="s">
        <v>845</v>
      </c>
      <c r="F48" s="95" t="s">
        <v>858</v>
      </c>
      <c r="G48" s="89">
        <v>999.84</v>
      </c>
      <c r="H48" s="90">
        <v>999.84</v>
      </c>
      <c r="I48" s="90">
        <v>0</v>
      </c>
      <c r="J48" s="89" t="s">
        <v>23</v>
      </c>
      <c r="K48" s="101" t="s">
        <v>859</v>
      </c>
      <c r="L48" s="89" t="s">
        <v>656</v>
      </c>
      <c r="M48" s="101" t="s">
        <v>859</v>
      </c>
      <c r="N48" s="101" t="s">
        <v>859</v>
      </c>
      <c r="O48" s="101" t="s">
        <v>32</v>
      </c>
      <c r="P48" s="100" t="s">
        <v>38</v>
      </c>
      <c r="Q48" s="98" t="s">
        <v>860</v>
      </c>
    </row>
    <row r="49" s="87" customFormat="1" ht="48" spans="1:17">
      <c r="A49" s="93">
        <v>308</v>
      </c>
      <c r="B49" s="94">
        <v>2021</v>
      </c>
      <c r="C49" s="95" t="s">
        <v>823</v>
      </c>
      <c r="D49" s="99" t="s">
        <v>872</v>
      </c>
      <c r="E49" s="95" t="s">
        <v>273</v>
      </c>
      <c r="F49" s="95" t="s">
        <v>873</v>
      </c>
      <c r="G49" s="89">
        <v>1999.42</v>
      </c>
      <c r="H49" s="90">
        <v>1999.42</v>
      </c>
      <c r="I49" s="90">
        <v>0</v>
      </c>
      <c r="J49" s="89" t="s">
        <v>23</v>
      </c>
      <c r="K49" s="89" t="s">
        <v>275</v>
      </c>
      <c r="L49" s="89" t="s">
        <v>874</v>
      </c>
      <c r="M49" s="89" t="s">
        <v>275</v>
      </c>
      <c r="N49" s="89" t="s">
        <v>275</v>
      </c>
      <c r="O49" s="89" t="s">
        <v>133</v>
      </c>
      <c r="P49" s="100" t="s">
        <v>38</v>
      </c>
      <c r="Q49" s="98" t="s">
        <v>875</v>
      </c>
    </row>
    <row r="50" s="87" customFormat="1" ht="36" spans="1:17">
      <c r="A50" s="93">
        <v>309</v>
      </c>
      <c r="B50" s="94">
        <v>2021</v>
      </c>
      <c r="C50" s="95" t="s">
        <v>823</v>
      </c>
      <c r="D50" s="99" t="s">
        <v>876</v>
      </c>
      <c r="E50" s="95" t="s">
        <v>50</v>
      </c>
      <c r="F50" s="95" t="s">
        <v>877</v>
      </c>
      <c r="G50" s="89">
        <v>199.96</v>
      </c>
      <c r="H50" s="90">
        <v>199.96</v>
      </c>
      <c r="I50" s="90">
        <v>0</v>
      </c>
      <c r="J50" s="89" t="s">
        <v>23</v>
      </c>
      <c r="K50" s="101" t="s">
        <v>86</v>
      </c>
      <c r="L50" s="89" t="s">
        <v>454</v>
      </c>
      <c r="M50" s="101" t="s">
        <v>86</v>
      </c>
      <c r="N50" s="101" t="s">
        <v>86</v>
      </c>
      <c r="O50" s="101" t="s">
        <v>53</v>
      </c>
      <c r="P50" s="100" t="s">
        <v>38</v>
      </c>
      <c r="Q50" s="98" t="s">
        <v>455</v>
      </c>
    </row>
    <row r="51" s="87" customFormat="1" ht="36" spans="1:17">
      <c r="A51" s="93">
        <v>311</v>
      </c>
      <c r="B51" s="94">
        <v>2021</v>
      </c>
      <c r="C51" s="95" t="s">
        <v>823</v>
      </c>
      <c r="D51" s="96" t="s">
        <v>880</v>
      </c>
      <c r="E51" s="95" t="s">
        <v>229</v>
      </c>
      <c r="F51" s="95" t="s">
        <v>881</v>
      </c>
      <c r="G51" s="89">
        <v>1999.82</v>
      </c>
      <c r="H51" s="90">
        <v>1999.82</v>
      </c>
      <c r="I51" s="90">
        <v>0</v>
      </c>
      <c r="J51" s="89" t="s">
        <v>23</v>
      </c>
      <c r="K51" s="101" t="s">
        <v>231</v>
      </c>
      <c r="L51" s="101" t="s">
        <v>882</v>
      </c>
      <c r="M51" s="101" t="s">
        <v>231</v>
      </c>
      <c r="N51" s="101" t="s">
        <v>231</v>
      </c>
      <c r="O51" s="101" t="s">
        <v>80</v>
      </c>
      <c r="P51" s="100" t="s">
        <v>38</v>
      </c>
      <c r="Q51" s="98" t="s">
        <v>860</v>
      </c>
    </row>
    <row r="52" s="87" customFormat="1" ht="36" spans="1:17">
      <c r="A52" s="93">
        <v>312</v>
      </c>
      <c r="B52" s="94">
        <v>2021</v>
      </c>
      <c r="C52" s="95" t="s">
        <v>823</v>
      </c>
      <c r="D52" s="96" t="s">
        <v>883</v>
      </c>
      <c r="E52" s="95" t="s">
        <v>884</v>
      </c>
      <c r="F52" s="95" t="s">
        <v>885</v>
      </c>
      <c r="G52" s="89">
        <v>644.52</v>
      </c>
      <c r="H52" s="90">
        <v>644.52</v>
      </c>
      <c r="I52" s="90">
        <v>0</v>
      </c>
      <c r="J52" s="89" t="s">
        <v>23</v>
      </c>
      <c r="K52" s="101" t="s">
        <v>886</v>
      </c>
      <c r="L52" s="101" t="s">
        <v>887</v>
      </c>
      <c r="M52" s="101" t="s">
        <v>886</v>
      </c>
      <c r="N52" s="101" t="s">
        <v>886</v>
      </c>
      <c r="O52" s="101" t="s">
        <v>25</v>
      </c>
      <c r="P52" s="100" t="s">
        <v>38</v>
      </c>
      <c r="Q52" s="98" t="s">
        <v>860</v>
      </c>
    </row>
    <row r="53" s="87" customFormat="1" ht="36" spans="1:17">
      <c r="A53" s="93">
        <v>326</v>
      </c>
      <c r="B53" s="94">
        <v>2022</v>
      </c>
      <c r="C53" s="95" t="s">
        <v>823</v>
      </c>
      <c r="D53" s="99" t="s">
        <v>902</v>
      </c>
      <c r="E53" s="95" t="s">
        <v>156</v>
      </c>
      <c r="F53" s="95" t="s">
        <v>903</v>
      </c>
      <c r="G53" s="89">
        <v>1799.982</v>
      </c>
      <c r="H53" s="90">
        <v>1799.982</v>
      </c>
      <c r="I53" s="90">
        <v>0</v>
      </c>
      <c r="J53" s="89" t="s">
        <v>23</v>
      </c>
      <c r="K53" s="101" t="s">
        <v>158</v>
      </c>
      <c r="L53" s="101" t="s">
        <v>904</v>
      </c>
      <c r="M53" s="101" t="s">
        <v>158</v>
      </c>
      <c r="N53" s="101" t="s">
        <v>158</v>
      </c>
      <c r="O53" s="101" t="s">
        <v>133</v>
      </c>
      <c r="P53" s="100" t="s">
        <v>102</v>
      </c>
      <c r="Q53" s="98" t="s">
        <v>860</v>
      </c>
    </row>
    <row r="54" s="87" customFormat="1" ht="36" spans="1:17">
      <c r="A54" s="93">
        <v>328</v>
      </c>
      <c r="B54" s="94">
        <v>2022</v>
      </c>
      <c r="C54" s="95" t="s">
        <v>823</v>
      </c>
      <c r="D54" s="99" t="s">
        <v>908</v>
      </c>
      <c r="E54" s="95" t="s">
        <v>909</v>
      </c>
      <c r="F54" s="95" t="s">
        <v>910</v>
      </c>
      <c r="G54" s="89">
        <v>1942.3099997918</v>
      </c>
      <c r="H54" s="90">
        <v>1942.3099997918</v>
      </c>
      <c r="I54" s="90">
        <v>0</v>
      </c>
      <c r="J54" s="89" t="s">
        <v>23</v>
      </c>
      <c r="K54" s="101" t="s">
        <v>500</v>
      </c>
      <c r="L54" s="101" t="s">
        <v>500</v>
      </c>
      <c r="M54" s="101" t="s">
        <v>500</v>
      </c>
      <c r="N54" s="101" t="s">
        <v>500</v>
      </c>
      <c r="O54" s="101" t="s">
        <v>501</v>
      </c>
      <c r="P54" s="100" t="s">
        <v>38</v>
      </c>
      <c r="Q54" s="98" t="s">
        <v>911</v>
      </c>
    </row>
    <row r="55" s="87" customFormat="1" ht="36" spans="1:17">
      <c r="A55" s="93">
        <v>331</v>
      </c>
      <c r="B55" s="94">
        <v>2022</v>
      </c>
      <c r="C55" s="95" t="s">
        <v>823</v>
      </c>
      <c r="D55" s="99" t="s">
        <v>919</v>
      </c>
      <c r="E55" s="95" t="s">
        <v>50</v>
      </c>
      <c r="F55" s="95" t="s">
        <v>920</v>
      </c>
      <c r="G55" s="89">
        <v>187.632416</v>
      </c>
      <c r="H55" s="90">
        <v>187.632416</v>
      </c>
      <c r="I55" s="90">
        <v>0</v>
      </c>
      <c r="J55" s="89" t="s">
        <v>23</v>
      </c>
      <c r="K55" s="101" t="s">
        <v>921</v>
      </c>
      <c r="L55" s="101" t="s">
        <v>921</v>
      </c>
      <c r="M55" s="101" t="s">
        <v>921</v>
      </c>
      <c r="N55" s="101" t="s">
        <v>921</v>
      </c>
      <c r="O55" s="101" t="s">
        <v>53</v>
      </c>
      <c r="P55" s="100" t="s">
        <v>38</v>
      </c>
      <c r="Q55" s="98" t="s">
        <v>54</v>
      </c>
    </row>
    <row r="56" s="87" customFormat="1" ht="68" customHeight="1" spans="1:17">
      <c r="A56" s="93">
        <v>334</v>
      </c>
      <c r="B56" s="94">
        <v>2022</v>
      </c>
      <c r="C56" s="95" t="s">
        <v>823</v>
      </c>
      <c r="D56" s="96" t="s">
        <v>928</v>
      </c>
      <c r="E56" s="95" t="s">
        <v>929</v>
      </c>
      <c r="F56" s="95" t="s">
        <v>930</v>
      </c>
      <c r="G56" s="89">
        <v>2000</v>
      </c>
      <c r="H56" s="90">
        <v>2000</v>
      </c>
      <c r="I56" s="90">
        <v>0</v>
      </c>
      <c r="J56" s="89" t="s">
        <v>23</v>
      </c>
      <c r="K56" s="101" t="s">
        <v>931</v>
      </c>
      <c r="L56" s="101" t="s">
        <v>931</v>
      </c>
      <c r="M56" s="101" t="s">
        <v>931</v>
      </c>
      <c r="N56" s="101" t="s">
        <v>931</v>
      </c>
      <c r="O56" s="101" t="s">
        <v>932</v>
      </c>
      <c r="P56" s="100" t="s">
        <v>38</v>
      </c>
      <c r="Q56" s="98" t="s">
        <v>933</v>
      </c>
    </row>
    <row r="57" s="87" customFormat="1" ht="36" spans="1:17">
      <c r="A57" s="93">
        <v>338</v>
      </c>
      <c r="B57" s="94">
        <v>2022</v>
      </c>
      <c r="C57" s="95" t="s">
        <v>823</v>
      </c>
      <c r="D57" s="99" t="s">
        <v>934</v>
      </c>
      <c r="E57" s="95" t="s">
        <v>40</v>
      </c>
      <c r="F57" s="95" t="s">
        <v>935</v>
      </c>
      <c r="G57" s="89">
        <v>999.93</v>
      </c>
      <c r="H57" s="90">
        <v>999.93</v>
      </c>
      <c r="I57" s="90">
        <v>0</v>
      </c>
      <c r="J57" s="89" t="s">
        <v>23</v>
      </c>
      <c r="K57" s="89" t="s">
        <v>42</v>
      </c>
      <c r="L57" s="89" t="s">
        <v>936</v>
      </c>
      <c r="M57" s="89" t="s">
        <v>42</v>
      </c>
      <c r="N57" s="89" t="s">
        <v>42</v>
      </c>
      <c r="O57" s="89" t="s">
        <v>32</v>
      </c>
      <c r="P57" s="100" t="s">
        <v>102</v>
      </c>
      <c r="Q57" s="98" t="s">
        <v>43</v>
      </c>
    </row>
    <row r="58" s="87" customFormat="1" ht="36" spans="1:17">
      <c r="A58" s="93">
        <v>340</v>
      </c>
      <c r="B58" s="94">
        <v>2022</v>
      </c>
      <c r="C58" s="95" t="s">
        <v>823</v>
      </c>
      <c r="D58" s="96" t="s">
        <v>937</v>
      </c>
      <c r="E58" s="95" t="s">
        <v>662</v>
      </c>
      <c r="F58" s="95" t="s">
        <v>938</v>
      </c>
      <c r="G58" s="89">
        <v>107.02</v>
      </c>
      <c r="H58" s="90">
        <v>107.02</v>
      </c>
      <c r="I58" s="90">
        <v>0</v>
      </c>
      <c r="J58" s="89" t="s">
        <v>30</v>
      </c>
      <c r="K58" s="89" t="s">
        <v>664</v>
      </c>
      <c r="L58" s="89" t="s">
        <v>664</v>
      </c>
      <c r="M58" s="89" t="s">
        <v>664</v>
      </c>
      <c r="N58" s="89" t="s">
        <v>664</v>
      </c>
      <c r="O58" s="89" t="s">
        <v>32</v>
      </c>
      <c r="P58" s="100" t="s">
        <v>33</v>
      </c>
      <c r="Q58" s="98" t="s">
        <v>843</v>
      </c>
    </row>
    <row r="59" s="87" customFormat="1" ht="36" spans="1:17">
      <c r="A59" s="93">
        <v>343</v>
      </c>
      <c r="B59" s="94">
        <v>2022</v>
      </c>
      <c r="C59" s="95" t="s">
        <v>823</v>
      </c>
      <c r="D59" s="99" t="s">
        <v>939</v>
      </c>
      <c r="E59" s="95" t="s">
        <v>273</v>
      </c>
      <c r="F59" s="95" t="s">
        <v>940</v>
      </c>
      <c r="G59" s="89">
        <v>995.56</v>
      </c>
      <c r="H59" s="90">
        <v>995.56</v>
      </c>
      <c r="I59" s="90">
        <v>0</v>
      </c>
      <c r="J59" s="89" t="s">
        <v>23</v>
      </c>
      <c r="K59" s="89" t="s">
        <v>275</v>
      </c>
      <c r="L59" s="89" t="s">
        <v>941</v>
      </c>
      <c r="M59" s="89" t="s">
        <v>275</v>
      </c>
      <c r="N59" s="89" t="s">
        <v>275</v>
      </c>
      <c r="O59" s="89" t="s">
        <v>133</v>
      </c>
      <c r="P59" s="100" t="s">
        <v>102</v>
      </c>
      <c r="Q59" s="98" t="s">
        <v>875</v>
      </c>
    </row>
    <row r="60" s="87" customFormat="1" ht="48" spans="1:17">
      <c r="A60" s="93">
        <v>345</v>
      </c>
      <c r="B60" s="94">
        <v>2022</v>
      </c>
      <c r="C60" s="95" t="s">
        <v>232</v>
      </c>
      <c r="D60" s="96" t="s">
        <v>942</v>
      </c>
      <c r="E60" s="95" t="s">
        <v>273</v>
      </c>
      <c r="F60" s="95" t="s">
        <v>943</v>
      </c>
      <c r="G60" s="89">
        <v>1680</v>
      </c>
      <c r="H60" s="90">
        <v>1680</v>
      </c>
      <c r="I60" s="90">
        <v>0</v>
      </c>
      <c r="J60" s="89" t="s">
        <v>30</v>
      </c>
      <c r="K60" s="89" t="s">
        <v>500</v>
      </c>
      <c r="L60" s="89" t="s">
        <v>500</v>
      </c>
      <c r="M60" s="89" t="s">
        <v>500</v>
      </c>
      <c r="N60" s="89" t="s">
        <v>500</v>
      </c>
      <c r="O60" s="101" t="s">
        <v>501</v>
      </c>
      <c r="P60" s="100" t="s">
        <v>33</v>
      </c>
      <c r="Q60" s="98" t="s">
        <v>502</v>
      </c>
    </row>
    <row r="61" s="87" customFormat="1" ht="60" spans="1:17">
      <c r="A61" s="93">
        <v>347</v>
      </c>
      <c r="B61" s="94">
        <v>2022</v>
      </c>
      <c r="C61" s="95" t="s">
        <v>232</v>
      </c>
      <c r="D61" s="96" t="s">
        <v>944</v>
      </c>
      <c r="E61" s="95" t="s">
        <v>371</v>
      </c>
      <c r="F61" s="95" t="s">
        <v>945</v>
      </c>
      <c r="G61" s="89">
        <v>1784.62</v>
      </c>
      <c r="H61" s="90">
        <v>1784.62</v>
      </c>
      <c r="I61" s="90">
        <v>0</v>
      </c>
      <c r="J61" s="89" t="s">
        <v>30</v>
      </c>
      <c r="K61" s="89" t="s">
        <v>500</v>
      </c>
      <c r="L61" s="89" t="s">
        <v>500</v>
      </c>
      <c r="M61" s="89" t="s">
        <v>500</v>
      </c>
      <c r="N61" s="89" t="s">
        <v>500</v>
      </c>
      <c r="O61" s="101" t="s">
        <v>501</v>
      </c>
      <c r="P61" s="100" t="s">
        <v>33</v>
      </c>
      <c r="Q61" s="98" t="s">
        <v>502</v>
      </c>
    </row>
    <row r="62" s="87" customFormat="1" ht="60" spans="1:17">
      <c r="A62" s="93">
        <v>357</v>
      </c>
      <c r="B62" s="94">
        <v>2023</v>
      </c>
      <c r="C62" s="95" t="s">
        <v>823</v>
      </c>
      <c r="D62" s="99" t="s">
        <v>967</v>
      </c>
      <c r="E62" s="95" t="s">
        <v>147</v>
      </c>
      <c r="F62" s="95" t="s">
        <v>968</v>
      </c>
      <c r="G62" s="89">
        <v>1799.53</v>
      </c>
      <c r="H62" s="90">
        <v>1799.53</v>
      </c>
      <c r="I62" s="90">
        <v>0</v>
      </c>
      <c r="J62" s="89" t="s">
        <v>23</v>
      </c>
      <c r="K62" s="89" t="s">
        <v>149</v>
      </c>
      <c r="L62" s="89" t="s">
        <v>568</v>
      </c>
      <c r="M62" s="89" t="s">
        <v>149</v>
      </c>
      <c r="N62" s="89" t="s">
        <v>149</v>
      </c>
      <c r="O62" s="89" t="s">
        <v>80</v>
      </c>
      <c r="P62" s="100" t="s">
        <v>102</v>
      </c>
      <c r="Q62" s="98" t="s">
        <v>860</v>
      </c>
    </row>
    <row r="63" s="87" customFormat="1" ht="36" spans="1:17">
      <c r="A63" s="103">
        <v>397</v>
      </c>
      <c r="B63" s="94">
        <v>2016</v>
      </c>
      <c r="C63" s="95" t="s">
        <v>993</v>
      </c>
      <c r="D63" s="104" t="s">
        <v>1001</v>
      </c>
      <c r="E63" s="95" t="s">
        <v>562</v>
      </c>
      <c r="F63" s="95" t="s">
        <v>1002</v>
      </c>
      <c r="G63" s="89">
        <v>185.26</v>
      </c>
      <c r="H63" s="90">
        <v>185.26</v>
      </c>
      <c r="I63" s="90">
        <v>0</v>
      </c>
      <c r="J63" s="89" t="s">
        <v>23</v>
      </c>
      <c r="K63" s="101" t="s">
        <v>1003</v>
      </c>
      <c r="L63" s="89" t="s">
        <v>564</v>
      </c>
      <c r="M63" s="101" t="s">
        <v>1003</v>
      </c>
      <c r="N63" s="101" t="s">
        <v>1003</v>
      </c>
      <c r="O63" s="101" t="s">
        <v>32</v>
      </c>
      <c r="P63" s="100" t="s">
        <v>102</v>
      </c>
      <c r="Q63" s="98" t="s">
        <v>1004</v>
      </c>
    </row>
    <row r="64" s="87" customFormat="1" ht="36" spans="1:17">
      <c r="A64" s="93">
        <v>399</v>
      </c>
      <c r="B64" s="94">
        <v>2016</v>
      </c>
      <c r="C64" s="95" t="s">
        <v>993</v>
      </c>
      <c r="D64" s="99" t="s">
        <v>1009</v>
      </c>
      <c r="E64" s="95" t="s">
        <v>1010</v>
      </c>
      <c r="F64" s="95" t="s">
        <v>1011</v>
      </c>
      <c r="G64" s="89">
        <v>700</v>
      </c>
      <c r="H64" s="90">
        <v>700</v>
      </c>
      <c r="I64" s="90">
        <v>0</v>
      </c>
      <c r="J64" s="89" t="s">
        <v>23</v>
      </c>
      <c r="K64" s="101" t="s">
        <v>1012</v>
      </c>
      <c r="L64" s="89" t="s">
        <v>1013</v>
      </c>
      <c r="M64" s="101" t="s">
        <v>1012</v>
      </c>
      <c r="N64" s="101" t="s">
        <v>1012</v>
      </c>
      <c r="O64" s="101" t="s">
        <v>126</v>
      </c>
      <c r="P64" s="100" t="s">
        <v>38</v>
      </c>
      <c r="Q64" s="98" t="s">
        <v>1014</v>
      </c>
    </row>
    <row r="65" s="87" customFormat="1" ht="36" spans="1:17">
      <c r="A65" s="93">
        <v>400</v>
      </c>
      <c r="B65" s="94">
        <v>2016</v>
      </c>
      <c r="C65" s="95" t="s">
        <v>993</v>
      </c>
      <c r="D65" s="99" t="s">
        <v>1015</v>
      </c>
      <c r="E65" s="95" t="s">
        <v>1016</v>
      </c>
      <c r="F65" s="95" t="s">
        <v>1017</v>
      </c>
      <c r="G65" s="89">
        <v>241.99</v>
      </c>
      <c r="H65" s="90">
        <v>241.99</v>
      </c>
      <c r="I65" s="90">
        <v>0</v>
      </c>
      <c r="J65" s="89" t="s">
        <v>23</v>
      </c>
      <c r="K65" s="101" t="s">
        <v>1018</v>
      </c>
      <c r="L65" s="89" t="s">
        <v>1019</v>
      </c>
      <c r="M65" s="101" t="s">
        <v>1018</v>
      </c>
      <c r="N65" s="101" t="s">
        <v>1018</v>
      </c>
      <c r="O65" s="101" t="s">
        <v>53</v>
      </c>
      <c r="P65" s="100" t="s">
        <v>38</v>
      </c>
      <c r="Q65" s="98" t="s">
        <v>1014</v>
      </c>
    </row>
    <row r="66" s="87" customFormat="1" ht="36" spans="1:17">
      <c r="A66" s="109">
        <v>413</v>
      </c>
      <c r="B66" s="94">
        <v>2016</v>
      </c>
      <c r="C66" s="95" t="s">
        <v>300</v>
      </c>
      <c r="D66" s="110" t="s">
        <v>1037</v>
      </c>
      <c r="E66" s="95" t="s">
        <v>198</v>
      </c>
      <c r="F66" s="95"/>
      <c r="G66" s="89">
        <v>20</v>
      </c>
      <c r="H66" s="90">
        <v>20</v>
      </c>
      <c r="I66" s="90">
        <v>0</v>
      </c>
      <c r="J66" s="89" t="s">
        <v>47</v>
      </c>
      <c r="K66" s="108"/>
      <c r="L66" s="108"/>
      <c r="M66" s="108"/>
      <c r="N66" s="108"/>
      <c r="O66" s="89" t="s">
        <v>53</v>
      </c>
      <c r="P66" s="100" t="s">
        <v>33</v>
      </c>
      <c r="Q66" s="98" t="s">
        <v>691</v>
      </c>
    </row>
    <row r="67" s="87" customFormat="1" ht="36" spans="1:17">
      <c r="A67" s="103">
        <v>437</v>
      </c>
      <c r="B67" s="94">
        <v>2020</v>
      </c>
      <c r="C67" s="95" t="s">
        <v>300</v>
      </c>
      <c r="D67" s="99" t="s">
        <v>1047</v>
      </c>
      <c r="E67" s="95" t="s">
        <v>785</v>
      </c>
      <c r="F67" s="95" t="s">
        <v>1048</v>
      </c>
      <c r="G67" s="89">
        <v>60</v>
      </c>
      <c r="H67" s="90">
        <v>60</v>
      </c>
      <c r="I67" s="90">
        <v>0</v>
      </c>
      <c r="J67" s="89" t="s">
        <v>23</v>
      </c>
      <c r="K67" s="89" t="s">
        <v>787</v>
      </c>
      <c r="L67" s="89" t="s">
        <v>787</v>
      </c>
      <c r="M67" s="89" t="s">
        <v>787</v>
      </c>
      <c r="N67" s="89" t="s">
        <v>787</v>
      </c>
      <c r="O67" s="89" t="s">
        <v>53</v>
      </c>
      <c r="P67" s="100" t="s">
        <v>127</v>
      </c>
      <c r="Q67" s="98" t="s">
        <v>1049</v>
      </c>
    </row>
    <row r="68" s="87" customFormat="1" ht="24" spans="1:17">
      <c r="A68" s="93">
        <v>464</v>
      </c>
      <c r="B68" s="94">
        <v>2022</v>
      </c>
      <c r="C68" s="95" t="s">
        <v>232</v>
      </c>
      <c r="D68" s="96" t="s">
        <v>1063</v>
      </c>
      <c r="E68" s="95" t="s">
        <v>371</v>
      </c>
      <c r="F68" s="95" t="s">
        <v>1064</v>
      </c>
      <c r="G68" s="89">
        <v>2209.17</v>
      </c>
      <c r="H68" s="90">
        <v>2209.17</v>
      </c>
      <c r="I68" s="90">
        <v>0</v>
      </c>
      <c r="J68" s="89" t="s">
        <v>30</v>
      </c>
      <c r="K68" s="89" t="s">
        <v>500</v>
      </c>
      <c r="L68" s="89" t="s">
        <v>500</v>
      </c>
      <c r="M68" s="89" t="s">
        <v>500</v>
      </c>
      <c r="N68" s="89" t="s">
        <v>500</v>
      </c>
      <c r="O68" s="101" t="s">
        <v>501</v>
      </c>
      <c r="P68" s="100" t="s">
        <v>33</v>
      </c>
      <c r="Q68" s="98" t="s">
        <v>502</v>
      </c>
    </row>
  </sheetData>
  <autoFilter xmlns:etc="http://www.wps.cn/officeDocument/2017/etCustomData" ref="A3:Q68" etc:filterBottomFollowUsedRange="0">
    <extLst/>
  </autoFilter>
  <mergeCells count="16">
    <mergeCell ref="A1:Q1"/>
    <mergeCell ref="G2:I2"/>
    <mergeCell ref="A2:A3"/>
    <mergeCell ref="B2:B3"/>
    <mergeCell ref="C2:C3"/>
    <mergeCell ref="D2:D3"/>
    <mergeCell ref="E2:E3"/>
    <mergeCell ref="F2:F3"/>
    <mergeCell ref="J2:J3"/>
    <mergeCell ref="K2:K3"/>
    <mergeCell ref="L2:L3"/>
    <mergeCell ref="M2:M3"/>
    <mergeCell ref="N2:N3"/>
    <mergeCell ref="O2:O3"/>
    <mergeCell ref="P2:P3"/>
    <mergeCell ref="Q2:Q3"/>
  </mergeCells>
  <dataValidations count="2">
    <dataValidation type="list" allowBlank="1" showInputMessage="1" showErrorMessage="1" sqref="P3">
      <formula1>"巩固类,升级类,盘活类,调整类"</formula1>
    </dataValidation>
    <dataValidation type="list" allowBlank="1" showInputMessage="1" showErrorMessage="1" sqref="P4:P5 P8:P68">
      <formula1>"巩固,升级,盘活,调整"</formula1>
    </dataValidation>
  </dataValidation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0"/>
  <sheetViews>
    <sheetView zoomScale="85" zoomScaleNormal="85" workbookViewId="0">
      <pane xSplit="10" ySplit="3" topLeftCell="K118" activePane="bottomRight" state="frozen"/>
      <selection/>
      <selection pane="topRight"/>
      <selection pane="bottomLeft"/>
      <selection pane="bottomRight" activeCell="G349" sqref="G349"/>
    </sheetView>
  </sheetViews>
  <sheetFormatPr defaultColWidth="8.89166666666667" defaultRowHeight="18.75"/>
  <cols>
    <col min="1" max="1" width="8.89166666666667" style="61"/>
    <col min="2" max="2" width="9.10833333333333" style="62" customWidth="1"/>
    <col min="3" max="3" width="12.2666666666667" style="62" customWidth="1"/>
    <col min="4" max="4" width="20.55" style="63" customWidth="1"/>
    <col min="5" max="5" width="21.4166666666667" style="63" customWidth="1"/>
    <col min="6" max="6" width="56.825" style="64" customWidth="1"/>
    <col min="7" max="7" width="23.6666666666667" style="62" customWidth="1"/>
    <col min="8" max="8" width="20.6416666666667" style="62" customWidth="1"/>
    <col min="9" max="9" width="11.1083333333333" style="62" customWidth="1"/>
    <col min="10" max="10" width="11.75" style="62" customWidth="1"/>
    <col min="11" max="11" width="30.9416666666667" style="62" customWidth="1"/>
    <col min="12" max="12" width="24.7" style="62" customWidth="1"/>
    <col min="13" max="13" width="23.8083333333333" style="62" customWidth="1"/>
    <col min="14" max="14" width="23.0083333333333" style="62" customWidth="1"/>
    <col min="15" max="15" width="33.0083333333333" style="62" customWidth="1"/>
    <col min="16" max="16" width="18.8166666666667" style="65" customWidth="1"/>
    <col min="17" max="17" width="34.6416666666667" style="61" customWidth="1"/>
    <col min="18" max="22" width="8.89166666666667" style="61"/>
    <col min="23" max="23" width="14.3333333333333" style="61"/>
    <col min="24" max="24" width="11.5583333333333" style="61"/>
    <col min="25" max="16384" width="8.89166666666667" style="61"/>
  </cols>
  <sheetData>
    <row r="1" customFormat="1" ht="64" customHeight="1" spans="1:17">
      <c r="B1" s="66" t="s">
        <v>1388</v>
      </c>
      <c r="C1" s="66"/>
      <c r="D1" s="66"/>
      <c r="E1" s="67"/>
      <c r="F1" s="66"/>
      <c r="G1" s="66"/>
      <c r="H1" s="66"/>
      <c r="I1" s="66"/>
      <c r="J1" s="66"/>
      <c r="K1" s="66"/>
      <c r="L1" s="66"/>
      <c r="M1" s="66"/>
      <c r="N1" s="66"/>
      <c r="O1" s="66"/>
      <c r="P1" s="66"/>
    </row>
    <row r="2" s="61" customFormat="1" ht="25" customHeight="1" spans="1:17">
      <c r="A2" s="68" t="s">
        <v>1</v>
      </c>
      <c r="B2" s="68" t="s">
        <v>2</v>
      </c>
      <c r="C2" s="68" t="s">
        <v>1389</v>
      </c>
      <c r="D2" s="68" t="s">
        <v>4</v>
      </c>
      <c r="E2" s="68" t="s">
        <v>5</v>
      </c>
      <c r="F2" s="68" t="s">
        <v>6</v>
      </c>
      <c r="G2" s="69" t="s">
        <v>7</v>
      </c>
      <c r="H2" s="69"/>
      <c r="I2" s="69"/>
      <c r="J2" s="68" t="s">
        <v>8</v>
      </c>
      <c r="K2" s="68" t="s">
        <v>9</v>
      </c>
      <c r="L2" s="68" t="s">
        <v>10</v>
      </c>
      <c r="M2" s="68" t="s">
        <v>11</v>
      </c>
      <c r="N2" s="69" t="s">
        <v>12</v>
      </c>
      <c r="O2" s="69" t="s">
        <v>13</v>
      </c>
      <c r="P2" s="68" t="s">
        <v>14</v>
      </c>
      <c r="Q2" s="70" t="s">
        <v>15</v>
      </c>
    </row>
    <row r="3" s="61" customFormat="1" ht="51" customHeight="1" spans="1:17">
      <c r="A3" s="68"/>
      <c r="B3" s="68"/>
      <c r="C3" s="68"/>
      <c r="D3" s="68"/>
      <c r="E3" s="68"/>
      <c r="F3" s="68"/>
      <c r="G3" s="68" t="s">
        <v>16</v>
      </c>
      <c r="H3" s="69" t="s">
        <v>17</v>
      </c>
      <c r="I3" s="69" t="s">
        <v>18</v>
      </c>
      <c r="J3" s="68"/>
      <c r="K3" s="68"/>
      <c r="L3" s="68"/>
      <c r="M3" s="68"/>
      <c r="N3" s="68"/>
      <c r="O3" s="68"/>
      <c r="P3" s="68"/>
      <c r="Q3" s="62"/>
    </row>
    <row r="4" s="61" customFormat="1" ht="51" customHeight="1" spans="1:17">
      <c r="A4" s="71">
        <v>27</v>
      </c>
      <c r="B4" s="72">
        <v>2013</v>
      </c>
      <c r="C4" s="68"/>
      <c r="D4" s="40" t="s">
        <v>1390</v>
      </c>
      <c r="E4" s="73" t="s">
        <v>1391</v>
      </c>
      <c r="F4" s="73"/>
      <c r="G4" s="68">
        <f t="shared" ref="G4:G67" si="0">H4+I4</f>
        <v>10</v>
      </c>
      <c r="H4" s="69">
        <v>10</v>
      </c>
      <c r="I4" s="69">
        <v>0</v>
      </c>
      <c r="J4" s="68" t="s">
        <v>1392</v>
      </c>
      <c r="K4" s="68" t="s">
        <v>1393</v>
      </c>
      <c r="L4" s="68"/>
      <c r="M4" s="68"/>
      <c r="N4" s="68"/>
      <c r="O4" s="68"/>
      <c r="P4" s="68"/>
    </row>
    <row r="5" s="61" customFormat="1" ht="51" customHeight="1" spans="1:17">
      <c r="A5" s="71">
        <v>31</v>
      </c>
      <c r="B5" s="72">
        <v>2013</v>
      </c>
      <c r="C5" s="68"/>
      <c r="D5" s="40" t="s">
        <v>150</v>
      </c>
      <c r="E5" s="74" t="s">
        <v>147</v>
      </c>
      <c r="F5" s="73"/>
      <c r="G5" s="68">
        <f t="shared" si="0"/>
        <v>43.06</v>
      </c>
      <c r="H5" s="69">
        <v>43.06</v>
      </c>
      <c r="I5" s="69">
        <v>0</v>
      </c>
      <c r="J5" s="68" t="s">
        <v>1392</v>
      </c>
      <c r="K5" s="68" t="s">
        <v>149</v>
      </c>
      <c r="L5" s="68"/>
      <c r="M5" s="68"/>
      <c r="N5" s="68"/>
      <c r="O5" s="68"/>
      <c r="P5" s="68"/>
    </row>
    <row r="6" s="61" customFormat="1" ht="51" customHeight="1" spans="1:17">
      <c r="A6" s="71">
        <v>32</v>
      </c>
      <c r="B6" s="72">
        <v>2013</v>
      </c>
      <c r="C6" s="68"/>
      <c r="D6" s="40" t="s">
        <v>1394</v>
      </c>
      <c r="E6" s="74"/>
      <c r="F6" s="73"/>
      <c r="G6" s="68">
        <f t="shared" si="0"/>
        <v>180</v>
      </c>
      <c r="H6" s="69">
        <v>180</v>
      </c>
      <c r="I6" s="69">
        <v>0</v>
      </c>
      <c r="J6" s="68" t="s">
        <v>1392</v>
      </c>
      <c r="K6" s="68"/>
      <c r="L6" s="68"/>
      <c r="M6" s="68"/>
      <c r="N6" s="68"/>
      <c r="O6" s="68"/>
      <c r="P6" s="68"/>
    </row>
    <row r="7" s="61" customFormat="1" ht="51" customHeight="1" spans="1:17">
      <c r="A7" s="71">
        <v>33</v>
      </c>
      <c r="B7" s="72">
        <v>2013</v>
      </c>
      <c r="C7" s="68"/>
      <c r="D7" s="40" t="s">
        <v>1395</v>
      </c>
      <c r="E7" s="74"/>
      <c r="F7" s="73"/>
      <c r="G7" s="68">
        <f t="shared" si="0"/>
        <v>321</v>
      </c>
      <c r="H7" s="69">
        <v>321</v>
      </c>
      <c r="I7" s="69">
        <v>0</v>
      </c>
      <c r="J7" s="68" t="s">
        <v>1392</v>
      </c>
      <c r="K7" s="68"/>
      <c r="L7" s="68"/>
      <c r="M7" s="68"/>
      <c r="N7" s="68"/>
      <c r="O7" s="68"/>
      <c r="P7" s="68"/>
    </row>
    <row r="8" s="61" customFormat="1" ht="51" customHeight="1" spans="1:17">
      <c r="A8" s="71">
        <v>57</v>
      </c>
      <c r="B8" s="72">
        <v>2014</v>
      </c>
      <c r="C8" s="68"/>
      <c r="D8" s="40" t="s">
        <v>1396</v>
      </c>
      <c r="E8" s="73" t="s">
        <v>1006</v>
      </c>
      <c r="F8" s="73" t="s">
        <v>1397</v>
      </c>
      <c r="G8" s="68">
        <f t="shared" si="0"/>
        <v>3700.05</v>
      </c>
      <c r="H8" s="69">
        <v>3700.05</v>
      </c>
      <c r="I8" s="69">
        <v>0</v>
      </c>
      <c r="J8" s="68" t="s">
        <v>1392</v>
      </c>
      <c r="K8" s="68" t="s">
        <v>1398</v>
      </c>
      <c r="L8" s="68"/>
      <c r="M8" s="68"/>
      <c r="N8" s="68"/>
      <c r="O8" s="68"/>
      <c r="P8" s="68"/>
    </row>
    <row r="9" s="61" customFormat="1" ht="51" customHeight="1" spans="1:17">
      <c r="A9" s="71">
        <v>58</v>
      </c>
      <c r="B9" s="72">
        <v>2014</v>
      </c>
      <c r="C9" s="68"/>
      <c r="D9" s="40" t="s">
        <v>1399</v>
      </c>
      <c r="E9" s="74" t="s">
        <v>147</v>
      </c>
      <c r="F9" s="73"/>
      <c r="G9" s="68">
        <f t="shared" si="0"/>
        <v>900</v>
      </c>
      <c r="H9" s="69">
        <v>900</v>
      </c>
      <c r="I9" s="69">
        <v>0</v>
      </c>
      <c r="J9" s="68" t="s">
        <v>1392</v>
      </c>
      <c r="K9" s="68"/>
      <c r="L9" s="68"/>
      <c r="M9" s="68"/>
      <c r="N9" s="68"/>
      <c r="O9" s="68"/>
      <c r="P9" s="68"/>
    </row>
    <row r="10" s="61" customFormat="1" ht="51" customHeight="1" spans="1:17">
      <c r="A10" s="71">
        <v>60</v>
      </c>
      <c r="B10" s="72">
        <v>2014</v>
      </c>
      <c r="C10" s="68"/>
      <c r="D10" s="40" t="s">
        <v>1400</v>
      </c>
      <c r="E10" s="73"/>
      <c r="F10" s="73"/>
      <c r="G10" s="68">
        <f t="shared" si="0"/>
        <v>295</v>
      </c>
      <c r="H10" s="69">
        <v>295</v>
      </c>
      <c r="I10" s="69">
        <v>0</v>
      </c>
      <c r="J10" s="68" t="s">
        <v>1392</v>
      </c>
      <c r="K10" s="68"/>
      <c r="L10" s="68"/>
      <c r="M10" s="68"/>
      <c r="N10" s="68"/>
      <c r="O10" s="68"/>
      <c r="P10" s="68"/>
    </row>
    <row r="11" s="61" customFormat="1" ht="50" customHeight="1" spans="1:17">
      <c r="A11" s="71">
        <v>61</v>
      </c>
      <c r="B11" s="72">
        <v>2014</v>
      </c>
      <c r="C11" s="68"/>
      <c r="D11" s="40" t="s">
        <v>1401</v>
      </c>
      <c r="E11" s="73" t="s">
        <v>929</v>
      </c>
      <c r="F11" s="73" t="s">
        <v>1402</v>
      </c>
      <c r="G11" s="68">
        <f t="shared" si="0"/>
        <v>1243.55</v>
      </c>
      <c r="H11" s="69">
        <v>1243.55</v>
      </c>
      <c r="I11" s="69">
        <v>0</v>
      </c>
      <c r="J11" s="68" t="s">
        <v>1392</v>
      </c>
      <c r="K11" s="68"/>
      <c r="L11" s="68"/>
      <c r="M11" s="68"/>
      <c r="N11" s="68"/>
      <c r="O11" s="68"/>
      <c r="P11" s="68"/>
    </row>
    <row r="12" s="61" customFormat="1" ht="50" customHeight="1" spans="1:17">
      <c r="A12" s="71">
        <v>62</v>
      </c>
      <c r="B12" s="72">
        <v>2014</v>
      </c>
      <c r="C12" s="68"/>
      <c r="D12" s="40" t="s">
        <v>1403</v>
      </c>
      <c r="E12" s="73" t="s">
        <v>1404</v>
      </c>
      <c r="F12" s="73" t="s">
        <v>1405</v>
      </c>
      <c r="G12" s="68">
        <f t="shared" si="0"/>
        <v>645.34</v>
      </c>
      <c r="H12" s="69">
        <v>645.34</v>
      </c>
      <c r="I12" s="69">
        <v>0</v>
      </c>
      <c r="J12" s="68" t="s">
        <v>1392</v>
      </c>
      <c r="K12" s="68" t="s">
        <v>66</v>
      </c>
      <c r="L12" s="68"/>
      <c r="M12" s="68"/>
      <c r="N12" s="68"/>
      <c r="O12" s="68"/>
      <c r="P12" s="68"/>
    </row>
    <row r="13" s="61" customFormat="1" ht="50" customHeight="1" spans="1:17">
      <c r="A13" s="71">
        <v>65</v>
      </c>
      <c r="B13" s="72">
        <v>2014</v>
      </c>
      <c r="C13" s="68"/>
      <c r="D13" s="40" t="s">
        <v>1406</v>
      </c>
      <c r="E13" s="73"/>
      <c r="F13" s="73"/>
      <c r="G13" s="68">
        <f t="shared" si="0"/>
        <v>1300</v>
      </c>
      <c r="H13" s="69">
        <v>1300</v>
      </c>
      <c r="I13" s="69">
        <v>0</v>
      </c>
      <c r="J13" s="68" t="s">
        <v>1392</v>
      </c>
      <c r="K13" s="68"/>
      <c r="L13" s="68"/>
      <c r="M13" s="68"/>
      <c r="N13" s="68"/>
      <c r="O13" s="68"/>
      <c r="P13" s="68"/>
    </row>
    <row r="14" s="61" customFormat="1" ht="51" customHeight="1" spans="1:17">
      <c r="A14" s="71">
        <v>67</v>
      </c>
      <c r="B14" s="72">
        <v>2015</v>
      </c>
      <c r="C14" s="68"/>
      <c r="D14" s="40" t="s">
        <v>243</v>
      </c>
      <c r="E14" s="73" t="s">
        <v>234</v>
      </c>
      <c r="F14" s="75" t="s">
        <v>1407</v>
      </c>
      <c r="G14" s="68">
        <f t="shared" si="0"/>
        <v>180</v>
      </c>
      <c r="H14" s="69">
        <v>180</v>
      </c>
      <c r="I14" s="69">
        <v>0</v>
      </c>
      <c r="J14" s="68" t="s">
        <v>1392</v>
      </c>
      <c r="K14" s="68" t="s">
        <v>236</v>
      </c>
      <c r="L14" s="68"/>
      <c r="M14" s="68"/>
      <c r="N14" s="68"/>
      <c r="O14" s="68"/>
      <c r="P14" s="68"/>
    </row>
    <row r="15" s="61" customFormat="1" ht="51" customHeight="1" spans="1:17">
      <c r="A15" s="71">
        <v>82</v>
      </c>
      <c r="B15" s="72">
        <v>2015</v>
      </c>
      <c r="C15" s="68"/>
      <c r="D15" s="40" t="s">
        <v>287</v>
      </c>
      <c r="E15" s="73" t="s">
        <v>77</v>
      </c>
      <c r="F15" s="75" t="s">
        <v>1408</v>
      </c>
      <c r="G15" s="68">
        <f t="shared" si="0"/>
        <v>30</v>
      </c>
      <c r="H15" s="69">
        <v>30</v>
      </c>
      <c r="I15" s="69">
        <v>0</v>
      </c>
      <c r="J15" s="68" t="s">
        <v>1392</v>
      </c>
      <c r="K15" s="68" t="s">
        <v>79</v>
      </c>
      <c r="L15" s="68"/>
      <c r="M15" s="68"/>
      <c r="N15" s="68"/>
      <c r="O15" s="68"/>
      <c r="P15" s="68"/>
    </row>
    <row r="16" s="61" customFormat="1" ht="51" customHeight="1" spans="1:17">
      <c r="A16" s="71">
        <v>84</v>
      </c>
      <c r="B16" s="72">
        <v>2015</v>
      </c>
      <c r="C16" s="68"/>
      <c r="D16" s="40" t="s">
        <v>1409</v>
      </c>
      <c r="E16" s="73" t="s">
        <v>112</v>
      </c>
      <c r="F16" s="75" t="s">
        <v>1410</v>
      </c>
      <c r="G16" s="68">
        <f t="shared" si="0"/>
        <v>5</v>
      </c>
      <c r="H16" s="69">
        <v>5</v>
      </c>
      <c r="I16" s="69">
        <v>0</v>
      </c>
      <c r="J16" s="68" t="s">
        <v>1392</v>
      </c>
      <c r="K16" s="68" t="s">
        <v>423</v>
      </c>
      <c r="L16" s="68"/>
      <c r="M16" s="68"/>
      <c r="N16" s="68"/>
      <c r="O16" s="68"/>
      <c r="P16" s="68"/>
    </row>
    <row r="17" s="61" customFormat="1" ht="51" customHeight="1" spans="1:17">
      <c r="A17" s="71">
        <v>86</v>
      </c>
      <c r="B17" s="72">
        <v>2015</v>
      </c>
      <c r="C17" s="68"/>
      <c r="D17" s="40" t="s">
        <v>1411</v>
      </c>
      <c r="E17" s="74" t="s">
        <v>183</v>
      </c>
      <c r="F17" s="73" t="s">
        <v>1412</v>
      </c>
      <c r="G17" s="68">
        <f t="shared" si="0"/>
        <v>259.12</v>
      </c>
      <c r="H17" s="69">
        <v>259.12</v>
      </c>
      <c r="I17" s="69">
        <v>0</v>
      </c>
      <c r="J17" s="68" t="s">
        <v>1392</v>
      </c>
      <c r="K17" s="68" t="s">
        <v>185</v>
      </c>
      <c r="L17" s="68"/>
      <c r="M17" s="68"/>
      <c r="N17" s="68"/>
      <c r="O17" s="68"/>
      <c r="P17" s="68"/>
    </row>
    <row r="18" s="61" customFormat="1" ht="51" customHeight="1" spans="1:17">
      <c r="A18" s="71">
        <v>87</v>
      </c>
      <c r="B18" s="72">
        <v>2015</v>
      </c>
      <c r="C18" s="68"/>
      <c r="D18" s="40" t="s">
        <v>1413</v>
      </c>
      <c r="E18" s="74" t="s">
        <v>211</v>
      </c>
      <c r="F18" s="73" t="s">
        <v>1414</v>
      </c>
      <c r="G18" s="68">
        <f t="shared" si="0"/>
        <v>300.71</v>
      </c>
      <c r="H18" s="69">
        <v>300.71</v>
      </c>
      <c r="I18" s="69">
        <v>0</v>
      </c>
      <c r="J18" s="68" t="s">
        <v>1392</v>
      </c>
      <c r="K18" s="68" t="s">
        <v>213</v>
      </c>
      <c r="L18" s="68"/>
      <c r="M18" s="68"/>
      <c r="N18" s="68"/>
      <c r="O18" s="68"/>
      <c r="P18" s="68"/>
    </row>
    <row r="19" s="61" customFormat="1" ht="51" customHeight="1" spans="1:17">
      <c r="A19" s="71">
        <v>88</v>
      </c>
      <c r="B19" s="72">
        <v>2015</v>
      </c>
      <c r="C19" s="68"/>
      <c r="D19" s="40" t="s">
        <v>1415</v>
      </c>
      <c r="E19" s="73" t="s">
        <v>139</v>
      </c>
      <c r="F19" s="75" t="s">
        <v>1416</v>
      </c>
      <c r="G19" s="68">
        <f t="shared" si="0"/>
        <v>300.99</v>
      </c>
      <c r="H19" s="69">
        <v>300.99</v>
      </c>
      <c r="I19" s="69">
        <v>0</v>
      </c>
      <c r="J19" s="68" t="s">
        <v>1392</v>
      </c>
      <c r="K19" s="68" t="s">
        <v>66</v>
      </c>
      <c r="L19" s="68"/>
      <c r="M19" s="68"/>
      <c r="N19" s="68"/>
      <c r="O19" s="68"/>
      <c r="P19" s="68"/>
    </row>
    <row r="20" s="61" customFormat="1" ht="51" customHeight="1" spans="1:17">
      <c r="A20" s="71">
        <v>89</v>
      </c>
      <c r="B20" s="72">
        <v>2015</v>
      </c>
      <c r="C20" s="68"/>
      <c r="D20" s="40" t="s">
        <v>1417</v>
      </c>
      <c r="E20" s="73" t="s">
        <v>273</v>
      </c>
      <c r="F20" s="73" t="s">
        <v>1418</v>
      </c>
      <c r="G20" s="68">
        <f t="shared" si="0"/>
        <v>300.4</v>
      </c>
      <c r="H20" s="69">
        <v>300.4</v>
      </c>
      <c r="I20" s="69">
        <v>0</v>
      </c>
      <c r="J20" s="68" t="s">
        <v>1392</v>
      </c>
      <c r="K20" s="68" t="s">
        <v>275</v>
      </c>
      <c r="L20" s="68"/>
      <c r="M20" s="68"/>
      <c r="N20" s="68"/>
      <c r="O20" s="68"/>
      <c r="P20" s="68"/>
    </row>
    <row r="21" s="61" customFormat="1" ht="51" customHeight="1" spans="1:17">
      <c r="A21" s="71">
        <v>90</v>
      </c>
      <c r="B21" s="72">
        <v>2015</v>
      </c>
      <c r="C21" s="68"/>
      <c r="D21" s="40" t="s">
        <v>1419</v>
      </c>
      <c r="E21" s="73" t="s">
        <v>1420</v>
      </c>
      <c r="F21" s="73" t="s">
        <v>1421</v>
      </c>
      <c r="G21" s="68">
        <f t="shared" si="0"/>
        <v>298.78</v>
      </c>
      <c r="H21" s="69">
        <v>298.78</v>
      </c>
      <c r="I21" s="69">
        <v>0</v>
      </c>
      <c r="J21" s="68" t="s">
        <v>1392</v>
      </c>
      <c r="K21" s="68" t="s">
        <v>461</v>
      </c>
      <c r="L21" s="68"/>
      <c r="M21" s="68"/>
      <c r="N21" s="68"/>
      <c r="O21" s="68"/>
      <c r="P21" s="68"/>
    </row>
    <row r="22" s="61" customFormat="1" ht="51" customHeight="1" spans="1:17">
      <c r="A22" s="71">
        <v>91</v>
      </c>
      <c r="B22" s="72">
        <v>2015</v>
      </c>
      <c r="C22" s="68"/>
      <c r="D22" s="40" t="s">
        <v>1422</v>
      </c>
      <c r="E22" s="73" t="s">
        <v>662</v>
      </c>
      <c r="F22" s="75" t="s">
        <v>1423</v>
      </c>
      <c r="G22" s="68">
        <f t="shared" si="0"/>
        <v>210.59</v>
      </c>
      <c r="H22" s="69">
        <v>210.59</v>
      </c>
      <c r="I22" s="69">
        <v>0</v>
      </c>
      <c r="J22" s="68" t="s">
        <v>1392</v>
      </c>
      <c r="K22" s="68" t="s">
        <v>467</v>
      </c>
      <c r="L22" s="68"/>
      <c r="M22" s="68"/>
      <c r="N22" s="68"/>
      <c r="O22" s="68"/>
      <c r="P22" s="68"/>
    </row>
    <row r="23" s="61" customFormat="1" ht="51" customHeight="1" spans="1:17">
      <c r="A23" s="71">
        <v>92</v>
      </c>
      <c r="B23" s="72">
        <v>2015</v>
      </c>
      <c r="C23" s="68"/>
      <c r="D23" s="40" t="s">
        <v>1424</v>
      </c>
      <c r="E23" s="73" t="s">
        <v>28</v>
      </c>
      <c r="F23" s="73" t="s">
        <v>1425</v>
      </c>
      <c r="G23" s="68">
        <f t="shared" si="0"/>
        <v>300.2</v>
      </c>
      <c r="H23" s="69">
        <v>300.2</v>
      </c>
      <c r="I23" s="69">
        <v>0</v>
      </c>
      <c r="J23" s="68" t="s">
        <v>1392</v>
      </c>
      <c r="K23" s="68" t="s">
        <v>31</v>
      </c>
      <c r="L23" s="68"/>
      <c r="M23" s="68"/>
      <c r="N23" s="68"/>
      <c r="O23" s="68"/>
      <c r="P23" s="68"/>
    </row>
    <row r="24" s="61" customFormat="1" ht="286" customHeight="1" spans="1:17">
      <c r="A24" s="71">
        <v>137</v>
      </c>
      <c r="B24" s="72">
        <v>2016</v>
      </c>
      <c r="C24" s="68"/>
      <c r="D24" s="40" t="s">
        <v>1426</v>
      </c>
      <c r="E24" s="73" t="s">
        <v>1427</v>
      </c>
      <c r="F24" s="75" t="s">
        <v>1428</v>
      </c>
      <c r="G24" s="68">
        <f t="shared" si="0"/>
        <v>1710.66</v>
      </c>
      <c r="H24" s="69">
        <v>1710.66</v>
      </c>
      <c r="I24" s="69">
        <v>0</v>
      </c>
      <c r="J24" s="68" t="s">
        <v>1392</v>
      </c>
      <c r="K24" s="76" t="s">
        <v>1429</v>
      </c>
      <c r="L24" s="68"/>
      <c r="M24" s="76"/>
      <c r="N24" s="76"/>
      <c r="O24" s="76"/>
      <c r="P24" s="68"/>
      <c r="Q24" s="77"/>
    </row>
    <row r="25" s="61" customFormat="1" ht="225" spans="1:17">
      <c r="A25" s="71">
        <v>138</v>
      </c>
      <c r="B25" s="72">
        <v>2016</v>
      </c>
      <c r="C25" s="68"/>
      <c r="D25" s="40" t="s">
        <v>1430</v>
      </c>
      <c r="E25" s="73" t="s">
        <v>1431</v>
      </c>
      <c r="F25" s="75" t="s">
        <v>1432</v>
      </c>
      <c r="G25" s="68">
        <f t="shared" si="0"/>
        <v>355.24</v>
      </c>
      <c r="H25" s="69">
        <v>355.24</v>
      </c>
      <c r="I25" s="69">
        <v>0</v>
      </c>
      <c r="J25" s="68" t="s">
        <v>1392</v>
      </c>
      <c r="K25" s="76"/>
      <c r="L25" s="68"/>
      <c r="M25" s="76"/>
      <c r="N25" s="76"/>
      <c r="O25" s="76"/>
      <c r="P25" s="68"/>
      <c r="Q25" s="77"/>
    </row>
    <row r="26" s="61" customFormat="1" ht="51" customHeight="1" spans="1:17">
      <c r="A26" s="71">
        <v>139</v>
      </c>
      <c r="B26" s="72">
        <v>2016</v>
      </c>
      <c r="C26" s="68"/>
      <c r="D26" s="40" t="s">
        <v>1433</v>
      </c>
      <c r="E26" s="73" t="s">
        <v>92</v>
      </c>
      <c r="F26" s="75" t="s">
        <v>1434</v>
      </c>
      <c r="G26" s="68">
        <f t="shared" si="0"/>
        <v>129.32</v>
      </c>
      <c r="H26" s="69">
        <v>129.32</v>
      </c>
      <c r="I26" s="69">
        <v>0</v>
      </c>
      <c r="J26" s="68" t="s">
        <v>1392</v>
      </c>
      <c r="K26" s="68" t="s">
        <v>94</v>
      </c>
      <c r="L26" s="68"/>
      <c r="M26" s="68"/>
      <c r="N26" s="68"/>
      <c r="O26" s="68"/>
      <c r="P26" s="68"/>
    </row>
    <row r="27" s="61" customFormat="1" ht="75" spans="1:17">
      <c r="A27" s="71">
        <v>140</v>
      </c>
      <c r="B27" s="72">
        <v>2016</v>
      </c>
      <c r="C27" s="68"/>
      <c r="D27" s="40" t="s">
        <v>1435</v>
      </c>
      <c r="E27" s="73" t="s">
        <v>1436</v>
      </c>
      <c r="F27" s="75" t="s">
        <v>1437</v>
      </c>
      <c r="G27" s="68">
        <f t="shared" si="0"/>
        <v>75.83</v>
      </c>
      <c r="H27" s="69">
        <v>75.83</v>
      </c>
      <c r="I27" s="69">
        <v>0</v>
      </c>
      <c r="J27" s="68" t="s">
        <v>1392</v>
      </c>
      <c r="K27" s="68" t="s">
        <v>1438</v>
      </c>
      <c r="L27" s="68"/>
      <c r="M27" s="68"/>
      <c r="N27" s="68"/>
      <c r="O27" s="68"/>
      <c r="P27" s="68"/>
    </row>
    <row r="28" s="61" customFormat="1" ht="51" customHeight="1" spans="1:17">
      <c r="A28" s="71">
        <v>141</v>
      </c>
      <c r="B28" s="72">
        <v>2016</v>
      </c>
      <c r="C28" s="68"/>
      <c r="D28" s="40" t="s">
        <v>1439</v>
      </c>
      <c r="E28" s="73"/>
      <c r="F28" s="73"/>
      <c r="G28" s="68">
        <f t="shared" si="0"/>
        <v>109.5</v>
      </c>
      <c r="H28" s="69">
        <v>109.5</v>
      </c>
      <c r="I28" s="69">
        <v>0</v>
      </c>
      <c r="J28" s="68" t="s">
        <v>1392</v>
      </c>
      <c r="K28" s="76"/>
      <c r="L28" s="68"/>
      <c r="M28" s="76"/>
      <c r="N28" s="76"/>
      <c r="O28" s="78"/>
      <c r="P28" s="68"/>
      <c r="Q28" s="77"/>
    </row>
    <row r="29" s="61" customFormat="1" ht="93.75" spans="1:17">
      <c r="A29" s="71">
        <v>142</v>
      </c>
      <c r="B29" s="72">
        <v>2016</v>
      </c>
      <c r="C29" s="68"/>
      <c r="D29" s="40" t="s">
        <v>1440</v>
      </c>
      <c r="E29" s="73" t="s">
        <v>1441</v>
      </c>
      <c r="F29" s="75" t="s">
        <v>1442</v>
      </c>
      <c r="G29" s="68">
        <f t="shared" si="0"/>
        <v>750</v>
      </c>
      <c r="H29" s="69">
        <v>750</v>
      </c>
      <c r="I29" s="69">
        <v>0</v>
      </c>
      <c r="J29" s="68" t="s">
        <v>1392</v>
      </c>
      <c r="K29" s="68" t="s">
        <v>1443</v>
      </c>
      <c r="L29" s="68"/>
      <c r="M29" s="68"/>
      <c r="N29" s="68"/>
      <c r="O29" s="68"/>
      <c r="P29" s="68"/>
    </row>
    <row r="30" s="61" customFormat="1" ht="51" customHeight="1" spans="1:17">
      <c r="A30" s="71">
        <v>143</v>
      </c>
      <c r="B30" s="72">
        <v>2016</v>
      </c>
      <c r="C30" s="68"/>
      <c r="D30" s="40" t="s">
        <v>448</v>
      </c>
      <c r="E30" s="74" t="s">
        <v>1444</v>
      </c>
      <c r="F30" s="73" t="s">
        <v>1445</v>
      </c>
      <c r="G30" s="68">
        <f t="shared" si="0"/>
        <v>166.24</v>
      </c>
      <c r="H30" s="69">
        <v>166.24</v>
      </c>
      <c r="I30" s="69">
        <v>0</v>
      </c>
      <c r="J30" s="68" t="s">
        <v>1392</v>
      </c>
      <c r="K30" s="68" t="s">
        <v>450</v>
      </c>
      <c r="L30" s="68"/>
      <c r="M30" s="68"/>
      <c r="N30" s="68"/>
      <c r="O30" s="68"/>
      <c r="P30" s="68"/>
    </row>
    <row r="31" s="61" customFormat="1" ht="51" customHeight="1" spans="1:17">
      <c r="A31" s="71">
        <v>169</v>
      </c>
      <c r="B31" s="72">
        <v>2017</v>
      </c>
      <c r="C31" s="68"/>
      <c r="D31" s="40" t="s">
        <v>1426</v>
      </c>
      <c r="E31" s="74"/>
      <c r="F31" s="73"/>
      <c r="G31" s="68">
        <f t="shared" si="0"/>
        <v>9.68</v>
      </c>
      <c r="H31" s="69">
        <v>9.68</v>
      </c>
      <c r="I31" s="69">
        <v>0</v>
      </c>
      <c r="J31" s="68" t="s">
        <v>1392</v>
      </c>
      <c r="K31" s="68"/>
      <c r="L31" s="68"/>
      <c r="M31" s="68"/>
      <c r="N31" s="68"/>
      <c r="O31" s="68"/>
      <c r="P31" s="68"/>
    </row>
    <row r="32" s="61" customFormat="1" ht="51" customHeight="1" spans="1:17">
      <c r="A32" s="71">
        <v>174</v>
      </c>
      <c r="B32" s="72">
        <v>2017</v>
      </c>
      <c r="C32" s="68"/>
      <c r="D32" s="40" t="s">
        <v>1446</v>
      </c>
      <c r="E32" s="73"/>
      <c r="F32" s="73"/>
      <c r="G32" s="68">
        <f t="shared" si="0"/>
        <v>4320</v>
      </c>
      <c r="H32" s="69">
        <v>4320</v>
      </c>
      <c r="I32" s="69">
        <v>0</v>
      </c>
      <c r="J32" s="68" t="s">
        <v>1392</v>
      </c>
      <c r="K32" s="68" t="s">
        <v>1447</v>
      </c>
      <c r="L32" s="68"/>
      <c r="M32" s="68"/>
      <c r="N32" s="68"/>
      <c r="O32" s="68"/>
      <c r="P32" s="68"/>
    </row>
    <row r="33" s="61" customFormat="1" ht="51" customHeight="1" spans="1:17">
      <c r="A33" s="71">
        <v>175</v>
      </c>
      <c r="B33" s="72">
        <v>2017</v>
      </c>
      <c r="C33" s="68"/>
      <c r="D33" s="40" t="s">
        <v>1448</v>
      </c>
      <c r="E33" s="73" t="s">
        <v>293</v>
      </c>
      <c r="F33" s="73" t="s">
        <v>1449</v>
      </c>
      <c r="G33" s="68">
        <f t="shared" si="0"/>
        <v>517.41</v>
      </c>
      <c r="H33" s="69">
        <v>517.41</v>
      </c>
      <c r="I33" s="69">
        <v>0</v>
      </c>
      <c r="J33" s="68" t="s">
        <v>1392</v>
      </c>
      <c r="K33" s="68" t="s">
        <v>420</v>
      </c>
      <c r="L33" s="68"/>
      <c r="M33" s="68"/>
      <c r="N33" s="68"/>
      <c r="O33" s="68"/>
      <c r="P33" s="68"/>
    </row>
    <row r="34" s="61" customFormat="1" ht="51" customHeight="1" spans="1:17">
      <c r="A34" s="71">
        <v>176</v>
      </c>
      <c r="B34" s="72">
        <v>2017</v>
      </c>
      <c r="C34" s="68"/>
      <c r="D34" s="40" t="s">
        <v>1450</v>
      </c>
      <c r="E34" s="73" t="s">
        <v>662</v>
      </c>
      <c r="F34" s="73" t="s">
        <v>1451</v>
      </c>
      <c r="G34" s="68">
        <f t="shared" si="0"/>
        <v>657.32</v>
      </c>
      <c r="H34" s="69">
        <v>657.32</v>
      </c>
      <c r="I34" s="69">
        <v>0</v>
      </c>
      <c r="J34" s="68" t="s">
        <v>1392</v>
      </c>
      <c r="K34" s="68" t="s">
        <v>467</v>
      </c>
      <c r="L34" s="68"/>
      <c r="M34" s="68"/>
      <c r="N34" s="68"/>
      <c r="O34" s="68"/>
      <c r="P34" s="68"/>
    </row>
    <row r="35" s="61" customFormat="1" ht="51" customHeight="1" spans="1:17">
      <c r="A35" s="71">
        <v>177</v>
      </c>
      <c r="B35" s="72">
        <v>2017</v>
      </c>
      <c r="C35" s="68"/>
      <c r="D35" s="40" t="s">
        <v>1452</v>
      </c>
      <c r="E35" s="73" t="s">
        <v>1166</v>
      </c>
      <c r="F35" s="73" t="s">
        <v>1453</v>
      </c>
      <c r="G35" s="68">
        <f t="shared" si="0"/>
        <v>402.33</v>
      </c>
      <c r="H35" s="69">
        <v>402.33</v>
      </c>
      <c r="I35" s="69">
        <v>0</v>
      </c>
      <c r="J35" s="68" t="s">
        <v>1392</v>
      </c>
      <c r="K35" s="76" t="s">
        <v>638</v>
      </c>
      <c r="L35" s="68"/>
      <c r="M35" s="76"/>
      <c r="N35" s="76"/>
      <c r="O35" s="76"/>
      <c r="P35" s="68"/>
      <c r="Q35" s="77"/>
    </row>
    <row r="36" s="61" customFormat="1" ht="51" customHeight="1" spans="1:17">
      <c r="A36" s="71">
        <v>178</v>
      </c>
      <c r="B36" s="71">
        <v>2017</v>
      </c>
      <c r="C36" s="68"/>
      <c r="D36" s="40" t="s">
        <v>1454</v>
      </c>
      <c r="E36" s="73" t="s">
        <v>929</v>
      </c>
      <c r="F36" s="73" t="s">
        <v>1455</v>
      </c>
      <c r="G36" s="68">
        <f t="shared" si="0"/>
        <v>17000.17</v>
      </c>
      <c r="H36" s="69">
        <v>17000.17</v>
      </c>
      <c r="I36" s="69">
        <v>0</v>
      </c>
      <c r="J36" s="68" t="s">
        <v>1392</v>
      </c>
      <c r="K36" s="68" t="s">
        <v>166</v>
      </c>
      <c r="L36" s="68"/>
      <c r="M36" s="68"/>
      <c r="N36" s="68"/>
      <c r="O36" s="68"/>
      <c r="P36" s="68"/>
    </row>
    <row r="37" s="61" customFormat="1" ht="51" customHeight="1" spans="1:17">
      <c r="A37" s="71">
        <v>179</v>
      </c>
      <c r="B37" s="79">
        <v>2017</v>
      </c>
      <c r="C37" s="68"/>
      <c r="D37" s="40" t="s">
        <v>1456</v>
      </c>
      <c r="E37" s="73" t="s">
        <v>929</v>
      </c>
      <c r="F37" s="73" t="s">
        <v>1457</v>
      </c>
      <c r="G37" s="68">
        <f t="shared" si="0"/>
        <v>211.16</v>
      </c>
      <c r="H37" s="69">
        <v>211.16</v>
      </c>
      <c r="I37" s="69">
        <v>0</v>
      </c>
      <c r="J37" s="68" t="s">
        <v>1392</v>
      </c>
      <c r="K37" s="68" t="s">
        <v>170</v>
      </c>
      <c r="L37" s="68"/>
      <c r="M37" s="68"/>
      <c r="N37" s="68"/>
      <c r="O37" s="68"/>
      <c r="P37" s="68"/>
    </row>
    <row r="38" s="61" customFormat="1" ht="51" customHeight="1" spans="1:17">
      <c r="A38" s="71">
        <v>220</v>
      </c>
      <c r="B38" s="79">
        <v>2018</v>
      </c>
      <c r="C38" s="68"/>
      <c r="D38" s="40" t="s">
        <v>1458</v>
      </c>
      <c r="E38" s="73"/>
      <c r="F38" s="73"/>
      <c r="G38" s="68">
        <f t="shared" si="0"/>
        <v>200</v>
      </c>
      <c r="H38" s="69">
        <v>200</v>
      </c>
      <c r="I38" s="69">
        <v>0</v>
      </c>
      <c r="J38" s="68" t="s">
        <v>1392</v>
      </c>
      <c r="K38" s="68"/>
      <c r="L38" s="68"/>
      <c r="M38" s="68"/>
      <c r="N38" s="68"/>
      <c r="O38" s="68"/>
      <c r="P38" s="68"/>
      <c r="Q38" s="80" t="s">
        <v>1459</v>
      </c>
    </row>
    <row r="39" s="61" customFormat="1" ht="51" customHeight="1" spans="1:17">
      <c r="A39" s="71">
        <v>221</v>
      </c>
      <c r="B39" s="79">
        <v>2018</v>
      </c>
      <c r="C39" s="68"/>
      <c r="D39" s="40" t="s">
        <v>1460</v>
      </c>
      <c r="E39" s="74" t="s">
        <v>728</v>
      </c>
      <c r="F39" s="73" t="s">
        <v>1461</v>
      </c>
      <c r="G39" s="68">
        <f t="shared" si="0"/>
        <v>548.27</v>
      </c>
      <c r="H39" s="69">
        <v>548.27</v>
      </c>
      <c r="I39" s="69">
        <v>0</v>
      </c>
      <c r="J39" s="68" t="s">
        <v>1392</v>
      </c>
      <c r="K39" s="68" t="s">
        <v>863</v>
      </c>
      <c r="L39" s="68"/>
      <c r="M39" s="68"/>
      <c r="N39" s="68"/>
      <c r="O39" s="68"/>
      <c r="P39" s="68"/>
    </row>
    <row r="40" s="61" customFormat="1" ht="51" customHeight="1" spans="1:17">
      <c r="A40" s="71">
        <v>222</v>
      </c>
      <c r="B40" s="79">
        <v>2018</v>
      </c>
      <c r="C40" s="68"/>
      <c r="D40" s="40" t="s">
        <v>1462</v>
      </c>
      <c r="E40" s="73" t="s">
        <v>50</v>
      </c>
      <c r="F40" s="73" t="s">
        <v>1463</v>
      </c>
      <c r="G40" s="68">
        <f t="shared" si="0"/>
        <v>478.57</v>
      </c>
      <c r="H40" s="69">
        <v>478.57</v>
      </c>
      <c r="I40" s="69">
        <v>0</v>
      </c>
      <c r="J40" s="68" t="s">
        <v>1392</v>
      </c>
      <c r="K40" s="68" t="s">
        <v>86</v>
      </c>
      <c r="L40" s="68"/>
      <c r="M40" s="68"/>
      <c r="N40" s="68"/>
      <c r="O40" s="68"/>
      <c r="P40" s="68"/>
    </row>
    <row r="41" s="61" customFormat="1" ht="51" customHeight="1" spans="1:17">
      <c r="A41" s="71">
        <v>233</v>
      </c>
      <c r="B41" s="79">
        <v>2019</v>
      </c>
      <c r="C41" s="68"/>
      <c r="D41" s="40" t="s">
        <v>1464</v>
      </c>
      <c r="E41" s="74"/>
      <c r="F41" s="73"/>
      <c r="G41" s="68">
        <f t="shared" si="0"/>
        <v>349.81</v>
      </c>
      <c r="H41" s="69">
        <v>349.81</v>
      </c>
      <c r="I41" s="69">
        <v>0</v>
      </c>
      <c r="J41" s="68" t="s">
        <v>1392</v>
      </c>
      <c r="K41" s="68"/>
      <c r="L41" s="68"/>
      <c r="M41" s="68"/>
      <c r="N41" s="68"/>
      <c r="O41" s="68"/>
      <c r="P41" s="68"/>
    </row>
    <row r="42" s="61" customFormat="1" ht="51" customHeight="1" spans="1:17">
      <c r="A42" s="71">
        <v>234</v>
      </c>
      <c r="B42" s="79">
        <v>2019</v>
      </c>
      <c r="C42" s="68"/>
      <c r="D42" s="40" t="s">
        <v>1465</v>
      </c>
      <c r="E42" s="74" t="s">
        <v>135</v>
      </c>
      <c r="F42" s="73" t="s">
        <v>1466</v>
      </c>
      <c r="G42" s="68">
        <f t="shared" si="0"/>
        <v>398.39</v>
      </c>
      <c r="H42" s="69">
        <v>386</v>
      </c>
      <c r="I42" s="69">
        <v>12.39</v>
      </c>
      <c r="J42" s="68" t="s">
        <v>1392</v>
      </c>
      <c r="K42" s="76" t="s">
        <v>137</v>
      </c>
      <c r="L42" s="68"/>
      <c r="M42" s="76"/>
      <c r="N42" s="76"/>
      <c r="O42" s="76"/>
      <c r="P42" s="68"/>
      <c r="Q42" s="77"/>
    </row>
    <row r="43" s="61" customFormat="1" ht="51" customHeight="1" spans="1:17">
      <c r="A43" s="71">
        <v>262</v>
      </c>
      <c r="B43" s="79">
        <v>2020</v>
      </c>
      <c r="C43" s="68"/>
      <c r="D43" s="40" t="s">
        <v>1467</v>
      </c>
      <c r="E43" s="73" t="s">
        <v>119</v>
      </c>
      <c r="F43" s="73" t="s">
        <v>1468</v>
      </c>
      <c r="G43" s="68">
        <f t="shared" si="0"/>
        <v>118.72</v>
      </c>
      <c r="H43" s="69">
        <v>118.72</v>
      </c>
      <c r="I43" s="69">
        <v>0</v>
      </c>
      <c r="J43" s="68" t="s">
        <v>1392</v>
      </c>
      <c r="K43" s="76" t="s">
        <v>812</v>
      </c>
      <c r="L43" s="68"/>
      <c r="M43" s="76"/>
      <c r="N43" s="76"/>
      <c r="O43" s="76"/>
      <c r="P43" s="68"/>
      <c r="Q43" s="77"/>
    </row>
    <row r="44" s="61" customFormat="1" ht="51" customHeight="1" spans="1:17">
      <c r="A44" s="71">
        <v>263</v>
      </c>
      <c r="B44" s="79">
        <v>2020</v>
      </c>
      <c r="C44" s="68"/>
      <c r="D44" s="40" t="s">
        <v>1469</v>
      </c>
      <c r="E44" s="73" t="s">
        <v>728</v>
      </c>
      <c r="F44" s="73" t="s">
        <v>1470</v>
      </c>
      <c r="G44" s="68">
        <f t="shared" si="0"/>
        <v>2.99</v>
      </c>
      <c r="H44" s="69">
        <v>2.99</v>
      </c>
      <c r="I44" s="69">
        <v>0</v>
      </c>
      <c r="J44" s="68" t="s">
        <v>1392</v>
      </c>
      <c r="K44" s="68" t="s">
        <v>863</v>
      </c>
      <c r="L44" s="68"/>
      <c r="M44" s="68"/>
      <c r="N44" s="68"/>
      <c r="O44" s="68"/>
      <c r="P44" s="68"/>
    </row>
    <row r="45" s="61" customFormat="1" ht="51" customHeight="1" spans="1:17">
      <c r="A45" s="71">
        <v>265</v>
      </c>
      <c r="B45" s="79">
        <v>2020</v>
      </c>
      <c r="C45" s="68"/>
      <c r="D45" s="40" t="s">
        <v>1471</v>
      </c>
      <c r="E45" s="74" t="s">
        <v>1472</v>
      </c>
      <c r="F45" s="73" t="s">
        <v>1473</v>
      </c>
      <c r="G45" s="68">
        <f t="shared" si="0"/>
        <v>391.48</v>
      </c>
      <c r="H45" s="69">
        <v>391.48</v>
      </c>
      <c r="I45" s="69">
        <v>0</v>
      </c>
      <c r="J45" s="68" t="s">
        <v>1392</v>
      </c>
      <c r="K45" s="68" t="s">
        <v>1474</v>
      </c>
      <c r="L45" s="68"/>
      <c r="M45" s="68"/>
      <c r="N45" s="68"/>
      <c r="O45" s="68"/>
      <c r="P45" s="68"/>
    </row>
    <row r="46" s="61" customFormat="1" ht="51" customHeight="1" spans="1:17">
      <c r="A46" s="71">
        <v>266</v>
      </c>
      <c r="B46" s="79">
        <v>2020</v>
      </c>
      <c r="C46" s="68"/>
      <c r="D46" s="40" t="s">
        <v>1475</v>
      </c>
      <c r="E46" s="74" t="s">
        <v>112</v>
      </c>
      <c r="F46" s="73" t="s">
        <v>1476</v>
      </c>
      <c r="G46" s="68">
        <f t="shared" si="0"/>
        <v>128.03</v>
      </c>
      <c r="H46" s="69">
        <v>128.03</v>
      </c>
      <c r="I46" s="69">
        <v>0</v>
      </c>
      <c r="J46" s="68" t="s">
        <v>1392</v>
      </c>
      <c r="K46" s="76" t="s">
        <v>423</v>
      </c>
      <c r="L46" s="68"/>
      <c r="M46" s="76"/>
      <c r="N46" s="76"/>
      <c r="O46" s="76"/>
      <c r="P46" s="68"/>
      <c r="Q46" s="80"/>
    </row>
    <row r="47" s="61" customFormat="1" ht="51" customHeight="1" spans="1:17">
      <c r="A47" s="71">
        <v>268</v>
      </c>
      <c r="B47" s="79">
        <v>2020</v>
      </c>
      <c r="C47" s="68"/>
      <c r="D47" s="59" t="s">
        <v>815</v>
      </c>
      <c r="E47" s="73" t="s">
        <v>73</v>
      </c>
      <c r="F47" s="73" t="s">
        <v>1477</v>
      </c>
      <c r="G47" s="68">
        <f t="shared" si="0"/>
        <v>38.05</v>
      </c>
      <c r="H47" s="69">
        <v>38.05</v>
      </c>
      <c r="I47" s="69">
        <v>0</v>
      </c>
      <c r="J47" s="68" t="s">
        <v>1392</v>
      </c>
      <c r="K47" s="68" t="s">
        <v>817</v>
      </c>
      <c r="L47" s="68"/>
      <c r="M47" s="68"/>
      <c r="N47" s="68"/>
      <c r="O47" s="68"/>
      <c r="P47" s="68"/>
    </row>
    <row r="48" s="61" customFormat="1" ht="51" customHeight="1" spans="1:17">
      <c r="A48" s="71">
        <v>271</v>
      </c>
      <c r="B48" s="79">
        <v>2020</v>
      </c>
      <c r="C48" s="68"/>
      <c r="D48" s="40" t="s">
        <v>1478</v>
      </c>
      <c r="E48" s="73" t="s">
        <v>705</v>
      </c>
      <c r="F48" s="73" t="s">
        <v>1479</v>
      </c>
      <c r="G48" s="68">
        <f t="shared" si="0"/>
        <v>152</v>
      </c>
      <c r="H48" s="69">
        <v>152</v>
      </c>
      <c r="I48" s="69">
        <v>0</v>
      </c>
      <c r="J48" s="68" t="s">
        <v>1392</v>
      </c>
      <c r="K48" s="68" t="s">
        <v>1071</v>
      </c>
      <c r="L48" s="68"/>
      <c r="M48" s="68"/>
      <c r="N48" s="68"/>
      <c r="O48" s="68"/>
      <c r="P48" s="68"/>
    </row>
    <row r="49" s="61" customFormat="1" ht="51" customHeight="1" spans="1:16">
      <c r="A49" s="71">
        <v>272</v>
      </c>
      <c r="B49" s="79">
        <v>2020</v>
      </c>
      <c r="C49" s="68"/>
      <c r="D49" s="40" t="s">
        <v>1480</v>
      </c>
      <c r="E49" s="74" t="s">
        <v>99</v>
      </c>
      <c r="F49" s="73" t="s">
        <v>1481</v>
      </c>
      <c r="G49" s="68">
        <f t="shared" si="0"/>
        <v>100</v>
      </c>
      <c r="H49" s="69">
        <v>100</v>
      </c>
      <c r="I49" s="69">
        <v>0</v>
      </c>
      <c r="J49" s="68" t="s">
        <v>1392</v>
      </c>
      <c r="K49" s="68" t="s">
        <v>101</v>
      </c>
      <c r="L49" s="68"/>
      <c r="M49" s="68"/>
      <c r="N49" s="68"/>
      <c r="O49" s="68"/>
      <c r="P49" s="68"/>
    </row>
    <row r="50" s="61" customFormat="1" ht="51" customHeight="1" spans="1:16">
      <c r="A50" s="71">
        <v>273</v>
      </c>
      <c r="B50" s="79">
        <v>2020</v>
      </c>
      <c r="C50" s="68"/>
      <c r="D50" s="40" t="s">
        <v>1482</v>
      </c>
      <c r="E50" s="73" t="s">
        <v>88</v>
      </c>
      <c r="F50" s="73" t="s">
        <v>1483</v>
      </c>
      <c r="G50" s="68">
        <f t="shared" si="0"/>
        <v>100.15</v>
      </c>
      <c r="H50" s="69">
        <v>100.15</v>
      </c>
      <c r="I50" s="69">
        <v>0</v>
      </c>
      <c r="J50" s="68" t="s">
        <v>1392</v>
      </c>
      <c r="K50" s="68" t="s">
        <v>90</v>
      </c>
      <c r="L50" s="68"/>
      <c r="M50" s="68"/>
      <c r="N50" s="68"/>
      <c r="O50" s="68"/>
      <c r="P50" s="68"/>
    </row>
    <row r="51" s="61" customFormat="1" ht="51" customHeight="1" spans="1:16">
      <c r="A51" s="71">
        <v>274</v>
      </c>
      <c r="B51" s="79">
        <v>2020</v>
      </c>
      <c r="C51" s="68"/>
      <c r="D51" s="40" t="s">
        <v>1484</v>
      </c>
      <c r="E51" s="74" t="s">
        <v>260</v>
      </c>
      <c r="F51" s="73" t="s">
        <v>1485</v>
      </c>
      <c r="G51" s="68">
        <f t="shared" si="0"/>
        <v>145.08</v>
      </c>
      <c r="H51" s="69">
        <v>145.08</v>
      </c>
      <c r="I51" s="69">
        <v>0</v>
      </c>
      <c r="J51" s="68" t="s">
        <v>1392</v>
      </c>
      <c r="K51" s="68" t="s">
        <v>262</v>
      </c>
      <c r="L51" s="68"/>
      <c r="M51" s="68"/>
      <c r="N51" s="68"/>
      <c r="O51" s="68"/>
      <c r="P51" s="68"/>
    </row>
    <row r="52" s="61" customFormat="1" ht="51" customHeight="1" spans="1:16">
      <c r="A52" s="71">
        <v>275</v>
      </c>
      <c r="B52" s="79">
        <v>2020</v>
      </c>
      <c r="C52" s="68"/>
      <c r="D52" s="40" t="s">
        <v>1486</v>
      </c>
      <c r="E52" s="74" t="s">
        <v>315</v>
      </c>
      <c r="F52" s="73" t="s">
        <v>1487</v>
      </c>
      <c r="G52" s="68">
        <f t="shared" si="0"/>
        <v>128.87</v>
      </c>
      <c r="H52" s="69">
        <v>128.87</v>
      </c>
      <c r="I52" s="69">
        <v>0</v>
      </c>
      <c r="J52" s="68" t="s">
        <v>1392</v>
      </c>
      <c r="K52" s="68" t="s">
        <v>317</v>
      </c>
      <c r="L52" s="68"/>
      <c r="M52" s="68"/>
      <c r="N52" s="68"/>
      <c r="O52" s="68"/>
      <c r="P52" s="68"/>
    </row>
    <row r="53" s="61" customFormat="1" ht="51" customHeight="1" spans="1:16">
      <c r="A53" s="71">
        <v>276</v>
      </c>
      <c r="B53" s="79">
        <v>2020</v>
      </c>
      <c r="C53" s="68"/>
      <c r="D53" s="40" t="s">
        <v>1488</v>
      </c>
      <c r="E53" s="73" t="s">
        <v>1489</v>
      </c>
      <c r="F53" s="73" t="s">
        <v>1490</v>
      </c>
      <c r="G53" s="68">
        <f t="shared" si="0"/>
        <v>59.64</v>
      </c>
      <c r="H53" s="69">
        <v>59.64</v>
      </c>
      <c r="I53" s="69">
        <v>0</v>
      </c>
      <c r="J53" s="68" t="s">
        <v>1392</v>
      </c>
      <c r="K53" s="68" t="s">
        <v>1491</v>
      </c>
      <c r="L53" s="68"/>
      <c r="M53" s="68"/>
      <c r="N53" s="68"/>
      <c r="O53" s="68"/>
      <c r="P53" s="68"/>
    </row>
    <row r="54" s="61" customFormat="1" ht="150" spans="1:16">
      <c r="A54" s="71">
        <v>277</v>
      </c>
      <c r="B54" s="79">
        <v>2020</v>
      </c>
      <c r="C54" s="68"/>
      <c r="D54" s="40" t="s">
        <v>1492</v>
      </c>
      <c r="E54" s="73" t="s">
        <v>1493</v>
      </c>
      <c r="F54" s="75" t="s">
        <v>1494</v>
      </c>
      <c r="G54" s="68">
        <f t="shared" si="0"/>
        <v>1077</v>
      </c>
      <c r="H54" s="69">
        <v>1077</v>
      </c>
      <c r="I54" s="69">
        <v>0</v>
      </c>
      <c r="J54" s="68" t="s">
        <v>1392</v>
      </c>
      <c r="K54" s="68" t="s">
        <v>1495</v>
      </c>
      <c r="L54" s="68"/>
      <c r="M54" s="68"/>
      <c r="N54" s="68"/>
      <c r="O54" s="68"/>
      <c r="P54" s="68"/>
    </row>
    <row r="55" s="61" customFormat="1" ht="56.25" spans="1:16">
      <c r="A55" s="71">
        <v>278</v>
      </c>
      <c r="B55" s="79">
        <v>2020</v>
      </c>
      <c r="C55" s="68"/>
      <c r="D55" s="40" t="s">
        <v>1496</v>
      </c>
      <c r="E55" s="74" t="s">
        <v>352</v>
      </c>
      <c r="F55" s="73" t="s">
        <v>1497</v>
      </c>
      <c r="G55" s="68">
        <f t="shared" si="0"/>
        <v>103</v>
      </c>
      <c r="H55" s="69">
        <v>103</v>
      </c>
      <c r="I55" s="69">
        <v>0</v>
      </c>
      <c r="J55" s="68" t="s">
        <v>1392</v>
      </c>
      <c r="K55" s="68" t="s">
        <v>450</v>
      </c>
      <c r="L55" s="68"/>
      <c r="M55" s="68"/>
      <c r="N55" s="68"/>
      <c r="O55" s="68"/>
      <c r="P55" s="68"/>
    </row>
    <row r="56" s="61" customFormat="1" ht="51" customHeight="1" spans="1:16">
      <c r="A56" s="71">
        <v>279</v>
      </c>
      <c r="B56" s="79">
        <v>2020</v>
      </c>
      <c r="C56" s="68"/>
      <c r="D56" s="40" t="s">
        <v>1498</v>
      </c>
      <c r="E56" s="73" t="s">
        <v>1499</v>
      </c>
      <c r="F56" s="75" t="s">
        <v>1500</v>
      </c>
      <c r="G56" s="68">
        <f t="shared" si="0"/>
        <v>393.88</v>
      </c>
      <c r="H56" s="69">
        <v>393.88</v>
      </c>
      <c r="I56" s="69">
        <v>0</v>
      </c>
      <c r="J56" s="68" t="s">
        <v>1392</v>
      </c>
      <c r="K56" s="68" t="s">
        <v>158</v>
      </c>
      <c r="L56" s="68"/>
      <c r="M56" s="68"/>
      <c r="N56" s="68"/>
      <c r="O56" s="68"/>
      <c r="P56" s="68"/>
    </row>
    <row r="57" s="61" customFormat="1" ht="51" customHeight="1" spans="1:16">
      <c r="A57" s="71">
        <v>280</v>
      </c>
      <c r="B57" s="79">
        <v>2020</v>
      </c>
      <c r="C57" s="68"/>
      <c r="D57" s="40" t="s">
        <v>1501</v>
      </c>
      <c r="E57" s="74" t="s">
        <v>345</v>
      </c>
      <c r="F57" s="73" t="s">
        <v>1502</v>
      </c>
      <c r="G57" s="68">
        <f t="shared" si="0"/>
        <v>471.44</v>
      </c>
      <c r="H57" s="69">
        <v>471.44</v>
      </c>
      <c r="I57" s="69">
        <v>0</v>
      </c>
      <c r="J57" s="68" t="s">
        <v>1392</v>
      </c>
      <c r="K57" s="68" t="s">
        <v>286</v>
      </c>
      <c r="L57" s="68"/>
      <c r="M57" s="68"/>
      <c r="N57" s="68"/>
      <c r="O57" s="68"/>
      <c r="P57" s="68"/>
    </row>
    <row r="58" s="61" customFormat="1" ht="51" customHeight="1" spans="1:16">
      <c r="A58" s="71">
        <v>281</v>
      </c>
      <c r="B58" s="79">
        <v>2020</v>
      </c>
      <c r="C58" s="68"/>
      <c r="D58" s="40" t="s">
        <v>1503</v>
      </c>
      <c r="E58" s="74" t="s">
        <v>671</v>
      </c>
      <c r="F58" s="73"/>
      <c r="G58" s="68">
        <f t="shared" si="0"/>
        <v>448.5</v>
      </c>
      <c r="H58" s="69">
        <v>448.5</v>
      </c>
      <c r="I58" s="69">
        <v>0</v>
      </c>
      <c r="J58" s="68" t="s">
        <v>1392</v>
      </c>
      <c r="K58" s="68" t="s">
        <v>1491</v>
      </c>
      <c r="L58" s="68"/>
      <c r="M58" s="68"/>
      <c r="N58" s="68"/>
      <c r="O58" s="68"/>
      <c r="P58" s="68"/>
    </row>
    <row r="59" s="61" customFormat="1" ht="51" customHeight="1" spans="1:16">
      <c r="A59" s="71">
        <v>282</v>
      </c>
      <c r="B59" s="79">
        <v>2020</v>
      </c>
      <c r="C59" s="68"/>
      <c r="D59" s="40" t="s">
        <v>1504</v>
      </c>
      <c r="E59" s="73" t="s">
        <v>135</v>
      </c>
      <c r="F59" s="73" t="s">
        <v>1505</v>
      </c>
      <c r="G59" s="68">
        <f t="shared" si="0"/>
        <v>2418.59</v>
      </c>
      <c r="H59" s="69">
        <v>2418.59</v>
      </c>
      <c r="I59" s="69">
        <v>0</v>
      </c>
      <c r="J59" s="68" t="s">
        <v>1392</v>
      </c>
      <c r="K59" s="68" t="s">
        <v>137</v>
      </c>
      <c r="L59" s="68"/>
      <c r="M59" s="68"/>
      <c r="N59" s="68"/>
      <c r="O59" s="68"/>
      <c r="P59" s="68"/>
    </row>
    <row r="60" s="61" customFormat="1" ht="51" customHeight="1" spans="1:16">
      <c r="A60" s="71">
        <v>283</v>
      </c>
      <c r="B60" s="79">
        <v>2020</v>
      </c>
      <c r="C60" s="68"/>
      <c r="D60" s="40" t="s">
        <v>1506</v>
      </c>
      <c r="E60" s="73" t="s">
        <v>147</v>
      </c>
      <c r="F60" s="73" t="s">
        <v>1507</v>
      </c>
      <c r="G60" s="68">
        <f t="shared" si="0"/>
        <v>708.54</v>
      </c>
      <c r="H60" s="69">
        <v>708.54</v>
      </c>
      <c r="I60" s="69">
        <v>0</v>
      </c>
      <c r="J60" s="68" t="s">
        <v>1392</v>
      </c>
      <c r="K60" s="68" t="s">
        <v>149</v>
      </c>
      <c r="L60" s="68"/>
      <c r="M60" s="68"/>
      <c r="N60" s="68"/>
      <c r="O60" s="68"/>
      <c r="P60" s="68"/>
    </row>
    <row r="61" s="61" customFormat="1" ht="51" customHeight="1" spans="1:16">
      <c r="A61" s="71">
        <v>284</v>
      </c>
      <c r="B61" s="79">
        <v>2020</v>
      </c>
      <c r="C61" s="68"/>
      <c r="D61" s="40" t="s">
        <v>1508</v>
      </c>
      <c r="E61" s="73" t="s">
        <v>970</v>
      </c>
      <c r="F61" s="73" t="s">
        <v>1509</v>
      </c>
      <c r="G61" s="68">
        <f t="shared" si="0"/>
        <v>619.15</v>
      </c>
      <c r="H61" s="69">
        <v>619.15</v>
      </c>
      <c r="I61" s="69">
        <v>0</v>
      </c>
      <c r="J61" s="68" t="s">
        <v>1392</v>
      </c>
      <c r="K61" s="68" t="s">
        <v>573</v>
      </c>
      <c r="L61" s="68"/>
      <c r="M61" s="68"/>
      <c r="N61" s="68"/>
      <c r="O61" s="68"/>
      <c r="P61" s="68"/>
    </row>
    <row r="62" s="61" customFormat="1" ht="51" customHeight="1" spans="1:16">
      <c r="A62" s="71">
        <v>285</v>
      </c>
      <c r="B62" s="79">
        <v>2020</v>
      </c>
      <c r="C62" s="68"/>
      <c r="D62" s="40" t="s">
        <v>1510</v>
      </c>
      <c r="E62" s="74" t="s">
        <v>352</v>
      </c>
      <c r="F62" s="73" t="s">
        <v>1511</v>
      </c>
      <c r="G62" s="68">
        <f t="shared" si="0"/>
        <v>355.44</v>
      </c>
      <c r="H62" s="69">
        <v>355.44</v>
      </c>
      <c r="I62" s="69">
        <v>0</v>
      </c>
      <c r="J62" s="68" t="s">
        <v>1392</v>
      </c>
      <c r="K62" s="68" t="s">
        <v>450</v>
      </c>
      <c r="L62" s="68"/>
      <c r="M62" s="68"/>
      <c r="N62" s="68"/>
      <c r="O62" s="68"/>
      <c r="P62" s="68"/>
    </row>
    <row r="63" s="61" customFormat="1" ht="51" customHeight="1" spans="1:16">
      <c r="A63" s="71">
        <v>286</v>
      </c>
      <c r="B63" s="79">
        <v>2020</v>
      </c>
      <c r="C63" s="68"/>
      <c r="D63" s="40" t="s">
        <v>1512</v>
      </c>
      <c r="E63" s="74" t="s">
        <v>1513</v>
      </c>
      <c r="F63" s="73" t="s">
        <v>1514</v>
      </c>
      <c r="G63" s="68">
        <f t="shared" si="0"/>
        <v>631.98</v>
      </c>
      <c r="H63" s="69">
        <v>631.98</v>
      </c>
      <c r="I63" s="69">
        <v>0</v>
      </c>
      <c r="J63" s="68" t="s">
        <v>1392</v>
      </c>
      <c r="K63" s="68" t="s">
        <v>373</v>
      </c>
      <c r="L63" s="68"/>
      <c r="M63" s="68"/>
      <c r="N63" s="68"/>
      <c r="O63" s="68"/>
      <c r="P63" s="68"/>
    </row>
    <row r="64" s="61" customFormat="1" ht="51" customHeight="1" spans="1:16">
      <c r="A64" s="71">
        <v>287</v>
      </c>
      <c r="B64" s="79">
        <v>2020</v>
      </c>
      <c r="C64" s="68"/>
      <c r="D64" s="40" t="s">
        <v>1515</v>
      </c>
      <c r="E64" s="74"/>
      <c r="F64" s="73"/>
      <c r="G64" s="68">
        <f t="shared" si="0"/>
        <v>490</v>
      </c>
      <c r="H64" s="69">
        <v>490</v>
      </c>
      <c r="I64" s="69">
        <v>0</v>
      </c>
      <c r="J64" s="68" t="s">
        <v>1392</v>
      </c>
      <c r="K64" s="68"/>
      <c r="L64" s="68"/>
      <c r="M64" s="68"/>
      <c r="N64" s="68"/>
      <c r="O64" s="68"/>
      <c r="P64" s="68"/>
    </row>
    <row r="65" s="61" customFormat="1" ht="51" customHeight="1" spans="1:17">
      <c r="A65" s="71">
        <v>288</v>
      </c>
      <c r="B65" s="79">
        <v>2020</v>
      </c>
      <c r="C65" s="68"/>
      <c r="D65" s="40" t="s">
        <v>1516</v>
      </c>
      <c r="E65" s="73" t="s">
        <v>1517</v>
      </c>
      <c r="F65" s="73" t="s">
        <v>1518</v>
      </c>
      <c r="G65" s="68">
        <f t="shared" si="0"/>
        <v>438.13</v>
      </c>
      <c r="H65" s="69">
        <v>438.13</v>
      </c>
      <c r="I65" s="69">
        <v>0</v>
      </c>
      <c r="J65" s="68" t="s">
        <v>1392</v>
      </c>
      <c r="K65" s="68" t="s">
        <v>1519</v>
      </c>
      <c r="L65" s="68"/>
      <c r="M65" s="68"/>
      <c r="N65" s="68"/>
      <c r="O65" s="68"/>
      <c r="P65" s="68"/>
    </row>
    <row r="66" s="61" customFormat="1" ht="51" customHeight="1" spans="1:17">
      <c r="A66" s="71">
        <v>289</v>
      </c>
      <c r="B66" s="79">
        <v>2020</v>
      </c>
      <c r="C66" s="68"/>
      <c r="D66" s="40" t="s">
        <v>1520</v>
      </c>
      <c r="E66" s="73" t="s">
        <v>1521</v>
      </c>
      <c r="F66" s="73" t="s">
        <v>1522</v>
      </c>
      <c r="G66" s="68">
        <f t="shared" si="0"/>
        <v>347.19</v>
      </c>
      <c r="H66" s="69">
        <v>347.19</v>
      </c>
      <c r="I66" s="69">
        <v>0</v>
      </c>
      <c r="J66" s="68" t="s">
        <v>1392</v>
      </c>
      <c r="K66" s="76" t="s">
        <v>90</v>
      </c>
      <c r="L66" s="68"/>
      <c r="M66" s="76"/>
      <c r="N66" s="76"/>
      <c r="O66" s="76"/>
      <c r="P66" s="68"/>
      <c r="Q66" s="80"/>
    </row>
    <row r="67" s="61" customFormat="1" ht="51" customHeight="1" spans="1:17">
      <c r="A67" s="71">
        <v>314</v>
      </c>
      <c r="B67" s="79">
        <v>2021</v>
      </c>
      <c r="C67" s="68"/>
      <c r="D67" s="40" t="s">
        <v>1523</v>
      </c>
      <c r="E67" s="73" t="s">
        <v>549</v>
      </c>
      <c r="F67" s="73" t="s">
        <v>1524</v>
      </c>
      <c r="G67" s="68">
        <f t="shared" si="0"/>
        <v>144.76</v>
      </c>
      <c r="H67" s="69">
        <v>144.76</v>
      </c>
      <c r="I67" s="69">
        <v>0</v>
      </c>
      <c r="J67" s="68" t="s">
        <v>1392</v>
      </c>
      <c r="K67" s="76" t="s">
        <v>1525</v>
      </c>
      <c r="L67" s="68"/>
      <c r="M67" s="76"/>
      <c r="N67" s="76"/>
      <c r="O67" s="76"/>
      <c r="P67" s="68"/>
      <c r="Q67" s="80"/>
    </row>
    <row r="68" s="61" customFormat="1" ht="51" customHeight="1" spans="1:17">
      <c r="A68" s="71">
        <v>317</v>
      </c>
      <c r="B68" s="79">
        <v>2021</v>
      </c>
      <c r="C68" s="68"/>
      <c r="D68" s="40" t="s">
        <v>1526</v>
      </c>
      <c r="E68" s="74" t="s">
        <v>1527</v>
      </c>
      <c r="F68" s="73" t="s">
        <v>1528</v>
      </c>
      <c r="G68" s="68">
        <f t="shared" ref="G68:G131" si="1">H68+I68</f>
        <v>1000.13</v>
      </c>
      <c r="H68" s="69">
        <v>1000.13</v>
      </c>
      <c r="I68" s="69">
        <v>0</v>
      </c>
      <c r="J68" s="68" t="s">
        <v>1392</v>
      </c>
      <c r="K68" s="76" t="s">
        <v>412</v>
      </c>
      <c r="L68" s="68"/>
      <c r="M68" s="76"/>
      <c r="N68" s="76"/>
      <c r="O68" s="76"/>
      <c r="P68" s="68"/>
      <c r="Q68" s="81"/>
    </row>
    <row r="69" s="61" customFormat="1" ht="51" customHeight="1" spans="1:17">
      <c r="A69" s="71">
        <v>318</v>
      </c>
      <c r="B69" s="79">
        <v>2021</v>
      </c>
      <c r="C69" s="68"/>
      <c r="D69" s="40" t="s">
        <v>1529</v>
      </c>
      <c r="E69" s="74"/>
      <c r="F69" s="75" t="s">
        <v>1530</v>
      </c>
      <c r="G69" s="68">
        <f t="shared" si="1"/>
        <v>215.8338</v>
      </c>
      <c r="H69" s="69">
        <v>215.8338</v>
      </c>
      <c r="I69" s="69">
        <v>0</v>
      </c>
      <c r="J69" s="68" t="s">
        <v>1392</v>
      </c>
      <c r="K69" s="68"/>
      <c r="L69" s="68"/>
      <c r="M69" s="68"/>
      <c r="N69" s="68"/>
      <c r="O69" s="68"/>
      <c r="P69" s="68"/>
    </row>
    <row r="70" s="61" customFormat="1" ht="51" customHeight="1" spans="1:17">
      <c r="A70" s="71">
        <v>319</v>
      </c>
      <c r="B70" s="79">
        <v>2021</v>
      </c>
      <c r="C70" s="68"/>
      <c r="D70" s="40" t="s">
        <v>1531</v>
      </c>
      <c r="E70" s="73"/>
      <c r="F70" s="73"/>
      <c r="G70" s="68">
        <f t="shared" si="1"/>
        <v>50</v>
      </c>
      <c r="H70" s="69">
        <v>50</v>
      </c>
      <c r="I70" s="69">
        <v>0</v>
      </c>
      <c r="J70" s="68" t="s">
        <v>1392</v>
      </c>
      <c r="K70" s="68"/>
      <c r="L70" s="68"/>
      <c r="M70" s="68"/>
      <c r="N70" s="68"/>
      <c r="O70" s="68"/>
      <c r="P70" s="68"/>
    </row>
    <row r="71" s="61" customFormat="1" ht="51" customHeight="1" spans="1:17">
      <c r="A71" s="71">
        <v>320</v>
      </c>
      <c r="B71" s="79">
        <v>2021</v>
      </c>
      <c r="C71" s="68"/>
      <c r="D71" s="40" t="s">
        <v>1532</v>
      </c>
      <c r="E71" s="73" t="s">
        <v>884</v>
      </c>
      <c r="F71" s="73" t="s">
        <v>1533</v>
      </c>
      <c r="G71" s="68">
        <f t="shared" si="1"/>
        <v>125</v>
      </c>
      <c r="H71" s="69">
        <v>125</v>
      </c>
      <c r="I71" s="69">
        <v>0</v>
      </c>
      <c r="J71" s="68" t="s">
        <v>1392</v>
      </c>
      <c r="K71" s="68" t="s">
        <v>886</v>
      </c>
      <c r="L71" s="68"/>
      <c r="M71" s="68"/>
      <c r="N71" s="68"/>
      <c r="O71" s="68"/>
      <c r="P71" s="68"/>
    </row>
    <row r="72" s="61" customFormat="1" ht="51" customHeight="1" spans="1:17">
      <c r="A72" s="71">
        <v>321</v>
      </c>
      <c r="B72" s="79">
        <v>2021</v>
      </c>
      <c r="C72" s="68"/>
      <c r="D72" s="40" t="s">
        <v>1534</v>
      </c>
      <c r="E72" s="73" t="s">
        <v>705</v>
      </c>
      <c r="F72" s="73" t="s">
        <v>1535</v>
      </c>
      <c r="G72" s="68">
        <f t="shared" si="1"/>
        <v>94.94</v>
      </c>
      <c r="H72" s="69">
        <v>94.94</v>
      </c>
      <c r="I72" s="69">
        <v>0</v>
      </c>
      <c r="J72" s="68" t="s">
        <v>1392</v>
      </c>
      <c r="K72" s="76" t="s">
        <v>1071</v>
      </c>
      <c r="L72" s="76"/>
      <c r="M72" s="76"/>
      <c r="N72" s="76"/>
      <c r="O72" s="68"/>
      <c r="P72" s="68"/>
      <c r="Q72" s="77"/>
    </row>
    <row r="73" s="61" customFormat="1" ht="51" customHeight="1" spans="1:17">
      <c r="A73" s="71">
        <v>322</v>
      </c>
      <c r="B73" s="79">
        <v>2021</v>
      </c>
      <c r="C73" s="68"/>
      <c r="D73" s="40" t="s">
        <v>1536</v>
      </c>
      <c r="E73" s="74" t="s">
        <v>739</v>
      </c>
      <c r="F73" s="73" t="s">
        <v>1537</v>
      </c>
      <c r="G73" s="68">
        <f t="shared" si="1"/>
        <v>1499.88</v>
      </c>
      <c r="H73" s="69">
        <v>1499.88</v>
      </c>
      <c r="I73" s="69">
        <v>0</v>
      </c>
      <c r="J73" s="68" t="s">
        <v>1392</v>
      </c>
      <c r="K73" s="68"/>
      <c r="L73" s="68"/>
      <c r="M73" s="68"/>
      <c r="N73" s="68"/>
      <c r="O73" s="68"/>
      <c r="P73" s="68"/>
    </row>
    <row r="74" s="61" customFormat="1" ht="51" customHeight="1" spans="1:17">
      <c r="A74" s="71">
        <v>323</v>
      </c>
      <c r="B74" s="79">
        <v>2021</v>
      </c>
      <c r="C74" s="68"/>
      <c r="D74" s="40" t="s">
        <v>1538</v>
      </c>
      <c r="E74" s="74"/>
      <c r="F74" s="73"/>
      <c r="G74" s="68">
        <f t="shared" si="1"/>
        <v>113.42</v>
      </c>
      <c r="H74" s="69">
        <v>113.42</v>
      </c>
      <c r="I74" s="69">
        <v>0</v>
      </c>
      <c r="J74" s="68" t="s">
        <v>1392</v>
      </c>
      <c r="K74" s="68"/>
      <c r="L74" s="68"/>
      <c r="M74" s="68"/>
      <c r="N74" s="68"/>
      <c r="O74" s="68"/>
      <c r="P74" s="68"/>
      <c r="Q74" s="77" t="s">
        <v>1539</v>
      </c>
    </row>
    <row r="75" s="61" customFormat="1" ht="51" customHeight="1" spans="1:17">
      <c r="A75" s="71">
        <v>335</v>
      </c>
      <c r="B75" s="79">
        <v>2022</v>
      </c>
      <c r="C75" s="68"/>
      <c r="D75" s="40" t="s">
        <v>1540</v>
      </c>
      <c r="E75" s="74" t="s">
        <v>135</v>
      </c>
      <c r="F75" s="73" t="s">
        <v>1541</v>
      </c>
      <c r="G75" s="68">
        <f t="shared" si="1"/>
        <v>1037.88</v>
      </c>
      <c r="H75" s="69">
        <v>1037.88</v>
      </c>
      <c r="I75" s="69">
        <v>0</v>
      </c>
      <c r="J75" s="68" t="s">
        <v>1392</v>
      </c>
      <c r="K75" s="68" t="s">
        <v>137</v>
      </c>
      <c r="L75" s="68"/>
      <c r="M75" s="68"/>
      <c r="N75" s="68"/>
      <c r="O75" s="68"/>
      <c r="P75" s="68"/>
    </row>
    <row r="76" s="61" customFormat="1" ht="51" customHeight="1" spans="1:17">
      <c r="A76" s="71">
        <v>336</v>
      </c>
      <c r="B76" s="79">
        <v>2022</v>
      </c>
      <c r="C76" s="68"/>
      <c r="D76" s="40" t="s">
        <v>1542</v>
      </c>
      <c r="E76" s="73" t="s">
        <v>427</v>
      </c>
      <c r="F76" s="73" t="s">
        <v>1543</v>
      </c>
      <c r="G76" s="68">
        <f t="shared" si="1"/>
        <v>441.35</v>
      </c>
      <c r="H76" s="69">
        <v>441.35</v>
      </c>
      <c r="I76" s="69">
        <v>0</v>
      </c>
      <c r="J76" s="68" t="s">
        <v>1392</v>
      </c>
      <c r="K76" s="68" t="s">
        <v>1544</v>
      </c>
      <c r="L76" s="68"/>
      <c r="M76" s="68"/>
      <c r="N76" s="68"/>
      <c r="O76" s="68"/>
      <c r="P76" s="68"/>
    </row>
    <row r="77" s="61" customFormat="1" ht="51" customHeight="1" spans="1:17">
      <c r="A77" s="71">
        <v>337</v>
      </c>
      <c r="B77" s="79">
        <v>2022</v>
      </c>
      <c r="C77" s="68"/>
      <c r="D77" s="40" t="s">
        <v>1545</v>
      </c>
      <c r="E77" s="74" t="s">
        <v>997</v>
      </c>
      <c r="F77" s="73" t="s">
        <v>1546</v>
      </c>
      <c r="G77" s="68">
        <f t="shared" si="1"/>
        <v>648.76</v>
      </c>
      <c r="H77" s="69">
        <v>648.76</v>
      </c>
      <c r="I77" s="69">
        <v>0</v>
      </c>
      <c r="J77" s="68" t="s">
        <v>1392</v>
      </c>
      <c r="K77" s="68" t="s">
        <v>999</v>
      </c>
      <c r="L77" s="68"/>
      <c r="M77" s="68"/>
      <c r="N77" s="68"/>
      <c r="O77" s="68"/>
      <c r="P77" s="68"/>
    </row>
    <row r="78" s="61" customFormat="1" ht="51" customHeight="1" spans="1:17">
      <c r="A78" s="71">
        <v>339</v>
      </c>
      <c r="B78" s="79">
        <v>2022</v>
      </c>
      <c r="C78" s="68"/>
      <c r="D78" s="40" t="s">
        <v>1547</v>
      </c>
      <c r="E78" s="73" t="s">
        <v>40</v>
      </c>
      <c r="F78" s="73" t="s">
        <v>1548</v>
      </c>
      <c r="G78" s="68">
        <f t="shared" si="1"/>
        <v>3199.9</v>
      </c>
      <c r="H78" s="69">
        <v>3199.9</v>
      </c>
      <c r="I78" s="69">
        <v>0</v>
      </c>
      <c r="J78" s="68" t="s">
        <v>1392</v>
      </c>
      <c r="K78" s="68" t="s">
        <v>1549</v>
      </c>
      <c r="L78" s="68"/>
      <c r="M78" s="68"/>
      <c r="N78" s="68"/>
      <c r="O78" s="68"/>
      <c r="P78" s="68"/>
    </row>
    <row r="79" s="61" customFormat="1" ht="51" customHeight="1" spans="1:17">
      <c r="A79" s="71">
        <v>341</v>
      </c>
      <c r="B79" s="79">
        <v>2022</v>
      </c>
      <c r="C79" s="68"/>
      <c r="D79" s="40" t="s">
        <v>1550</v>
      </c>
      <c r="E79" s="73" t="s">
        <v>662</v>
      </c>
      <c r="F79" s="82" t="s">
        <v>1551</v>
      </c>
      <c r="G79" s="68">
        <f t="shared" si="1"/>
        <v>2700</v>
      </c>
      <c r="H79" s="69">
        <v>2700</v>
      </c>
      <c r="I79" s="69">
        <v>0</v>
      </c>
      <c r="J79" s="68" t="s">
        <v>1392</v>
      </c>
      <c r="K79" s="68" t="s">
        <v>467</v>
      </c>
      <c r="L79" s="68"/>
      <c r="M79" s="68"/>
      <c r="N79" s="68"/>
      <c r="O79" s="68"/>
      <c r="P79" s="68"/>
    </row>
    <row r="80" s="61" customFormat="1" ht="51" customHeight="1" spans="1:17">
      <c r="A80" s="71">
        <v>342</v>
      </c>
      <c r="B80" s="79">
        <v>2022</v>
      </c>
      <c r="C80" s="68"/>
      <c r="D80" s="40" t="s">
        <v>1552</v>
      </c>
      <c r="E80" s="73" t="s">
        <v>1553</v>
      </c>
      <c r="F80" s="73" t="s">
        <v>1554</v>
      </c>
      <c r="G80" s="68">
        <f t="shared" si="1"/>
        <v>4099.88</v>
      </c>
      <c r="H80" s="69">
        <v>4099.88</v>
      </c>
      <c r="I80" s="69">
        <v>0</v>
      </c>
      <c r="J80" s="68" t="s">
        <v>1392</v>
      </c>
      <c r="K80" s="68" t="s">
        <v>1555</v>
      </c>
      <c r="L80" s="68"/>
      <c r="M80" s="68"/>
      <c r="N80" s="68"/>
      <c r="O80" s="68"/>
      <c r="P80" s="68"/>
    </row>
    <row r="81" s="61" customFormat="1" ht="51" customHeight="1" spans="1:17">
      <c r="A81" s="71">
        <v>344</v>
      </c>
      <c r="B81" s="79">
        <v>2022</v>
      </c>
      <c r="C81" s="68"/>
      <c r="D81" s="40" t="s">
        <v>1556</v>
      </c>
      <c r="E81" s="73" t="s">
        <v>1557</v>
      </c>
      <c r="F81" s="73" t="s">
        <v>1558</v>
      </c>
      <c r="G81" s="68">
        <f t="shared" si="1"/>
        <v>94.8337</v>
      </c>
      <c r="H81" s="69">
        <v>94.8337</v>
      </c>
      <c r="I81" s="69">
        <v>0</v>
      </c>
      <c r="J81" s="68" t="s">
        <v>1392</v>
      </c>
      <c r="K81" s="68" t="s">
        <v>1559</v>
      </c>
      <c r="L81" s="68"/>
      <c r="M81" s="68"/>
      <c r="N81" s="68"/>
      <c r="O81" s="68"/>
      <c r="P81" s="68"/>
    </row>
    <row r="82" s="61" customFormat="1" ht="51" customHeight="1" spans="1:17">
      <c r="A82" s="71">
        <v>346</v>
      </c>
      <c r="B82" s="79">
        <v>2022</v>
      </c>
      <c r="C82" s="68"/>
      <c r="D82" s="40" t="s">
        <v>1560</v>
      </c>
      <c r="E82" s="73" t="s">
        <v>1561</v>
      </c>
      <c r="F82" s="73" t="s">
        <v>1562</v>
      </c>
      <c r="G82" s="68">
        <f t="shared" si="1"/>
        <v>2997.25</v>
      </c>
      <c r="H82" s="69">
        <v>2997.25</v>
      </c>
      <c r="I82" s="69">
        <v>0</v>
      </c>
      <c r="J82" s="68" t="s">
        <v>1392</v>
      </c>
      <c r="K82" s="68" t="s">
        <v>1561</v>
      </c>
      <c r="L82" s="68"/>
      <c r="M82" s="68"/>
      <c r="N82" s="68"/>
      <c r="O82" s="68"/>
      <c r="P82" s="68"/>
    </row>
    <row r="83" s="61" customFormat="1" ht="51" customHeight="1" spans="1:17">
      <c r="A83" s="71">
        <v>365</v>
      </c>
      <c r="B83" s="79">
        <v>2023</v>
      </c>
      <c r="C83" s="68"/>
      <c r="D83" s="40" t="s">
        <v>1563</v>
      </c>
      <c r="E83" s="73" t="s">
        <v>970</v>
      </c>
      <c r="F83" s="73" t="s">
        <v>1564</v>
      </c>
      <c r="G83" s="68">
        <f t="shared" si="1"/>
        <v>738.46</v>
      </c>
      <c r="H83" s="69">
        <v>738.46</v>
      </c>
      <c r="I83" s="69">
        <v>0</v>
      </c>
      <c r="J83" s="68" t="s">
        <v>1392</v>
      </c>
      <c r="K83" s="68" t="s">
        <v>573</v>
      </c>
      <c r="L83" s="68"/>
      <c r="M83" s="68"/>
      <c r="N83" s="68"/>
      <c r="O83" s="68"/>
      <c r="P83" s="68"/>
    </row>
    <row r="84" s="61" customFormat="1" ht="51" customHeight="1" spans="1:17">
      <c r="A84" s="71">
        <v>366</v>
      </c>
      <c r="B84" s="79">
        <v>2023</v>
      </c>
      <c r="C84" s="68"/>
      <c r="D84" s="40" t="s">
        <v>1565</v>
      </c>
      <c r="E84" s="73" t="s">
        <v>99</v>
      </c>
      <c r="F84" s="73" t="s">
        <v>1566</v>
      </c>
      <c r="G84" s="68">
        <f t="shared" si="1"/>
        <v>925.96</v>
      </c>
      <c r="H84" s="69">
        <v>925.96</v>
      </c>
      <c r="I84" s="69">
        <v>0</v>
      </c>
      <c r="J84" s="68" t="s">
        <v>1392</v>
      </c>
      <c r="K84" s="68" t="s">
        <v>101</v>
      </c>
      <c r="L84" s="68"/>
      <c r="M84" s="68"/>
      <c r="N84" s="68"/>
      <c r="O84" s="68"/>
      <c r="P84" s="68"/>
    </row>
    <row r="85" s="61" customFormat="1" ht="51" customHeight="1" spans="1:17">
      <c r="A85" s="71">
        <v>367</v>
      </c>
      <c r="B85" s="79">
        <v>2023</v>
      </c>
      <c r="C85" s="68"/>
      <c r="D85" s="40" t="s">
        <v>1567</v>
      </c>
      <c r="E85" s="73"/>
      <c r="F85" s="73"/>
      <c r="G85" s="68">
        <f t="shared" si="1"/>
        <v>965</v>
      </c>
      <c r="H85" s="69">
        <v>965</v>
      </c>
      <c r="I85" s="69">
        <v>0</v>
      </c>
      <c r="J85" s="68" t="s">
        <v>1392</v>
      </c>
      <c r="K85" s="68"/>
      <c r="L85" s="68"/>
      <c r="M85" s="68"/>
      <c r="N85" s="68"/>
      <c r="O85" s="68"/>
      <c r="P85" s="68"/>
      <c r="Q85" s="77" t="s">
        <v>1539</v>
      </c>
    </row>
    <row r="86" s="61" customFormat="1" ht="51" customHeight="1" spans="1:17">
      <c r="A86" s="71">
        <v>370</v>
      </c>
      <c r="B86" s="79">
        <v>2023</v>
      </c>
      <c r="C86" s="68"/>
      <c r="D86" s="40" t="s">
        <v>1568</v>
      </c>
      <c r="E86" s="73" t="s">
        <v>671</v>
      </c>
      <c r="F86" s="73" t="s">
        <v>1569</v>
      </c>
      <c r="G86" s="68">
        <f t="shared" si="1"/>
        <v>549.85</v>
      </c>
      <c r="H86" s="69">
        <v>549.85</v>
      </c>
      <c r="I86" s="69">
        <v>0</v>
      </c>
      <c r="J86" s="68" t="s">
        <v>1392</v>
      </c>
      <c r="K86" s="68" t="s">
        <v>1491</v>
      </c>
      <c r="L86" s="68"/>
      <c r="M86" s="68"/>
      <c r="N86" s="68"/>
      <c r="O86" s="68"/>
      <c r="P86" s="68"/>
    </row>
    <row r="87" s="61" customFormat="1" ht="51" customHeight="1" spans="1:17">
      <c r="A87" s="71">
        <v>371</v>
      </c>
      <c r="B87" s="79">
        <v>2023</v>
      </c>
      <c r="C87" s="68"/>
      <c r="D87" s="40" t="s">
        <v>1570</v>
      </c>
      <c r="E87" s="73" t="s">
        <v>315</v>
      </c>
      <c r="F87" s="73" t="s">
        <v>1571</v>
      </c>
      <c r="G87" s="68">
        <f t="shared" si="1"/>
        <v>347.13</v>
      </c>
      <c r="H87" s="69">
        <v>347.13</v>
      </c>
      <c r="I87" s="69">
        <v>0</v>
      </c>
      <c r="J87" s="68" t="s">
        <v>1392</v>
      </c>
      <c r="K87" s="68" t="s">
        <v>317</v>
      </c>
      <c r="L87" s="68"/>
      <c r="M87" s="68"/>
      <c r="N87" s="68"/>
      <c r="O87" s="68"/>
      <c r="P87" s="68"/>
    </row>
    <row r="88" s="61" customFormat="1" ht="51" customHeight="1" spans="1:17">
      <c r="A88" s="71">
        <v>372</v>
      </c>
      <c r="B88" s="79">
        <v>2023</v>
      </c>
      <c r="C88" s="68"/>
      <c r="D88" s="40" t="s">
        <v>1572</v>
      </c>
      <c r="E88" s="73" t="s">
        <v>28</v>
      </c>
      <c r="F88" s="73" t="s">
        <v>1573</v>
      </c>
      <c r="G88" s="68">
        <f t="shared" si="1"/>
        <v>877.34</v>
      </c>
      <c r="H88" s="69">
        <v>877.34</v>
      </c>
      <c r="I88" s="69">
        <v>0</v>
      </c>
      <c r="J88" s="68" t="s">
        <v>1392</v>
      </c>
      <c r="K88" s="68" t="s">
        <v>31</v>
      </c>
      <c r="L88" s="68"/>
      <c r="M88" s="68"/>
      <c r="N88" s="68"/>
      <c r="O88" s="68"/>
      <c r="P88" s="68"/>
    </row>
    <row r="89" s="61" customFormat="1" ht="51" customHeight="1" spans="1:17">
      <c r="A89" s="71">
        <v>373</v>
      </c>
      <c r="B89" s="79">
        <v>2023</v>
      </c>
      <c r="C89" s="68"/>
      <c r="D89" s="40" t="s">
        <v>1574</v>
      </c>
      <c r="E89" s="73" t="s">
        <v>147</v>
      </c>
      <c r="F89" s="73" t="s">
        <v>1575</v>
      </c>
      <c r="G89" s="68">
        <f t="shared" si="1"/>
        <v>1196.38</v>
      </c>
      <c r="H89" s="69">
        <v>1196.38</v>
      </c>
      <c r="I89" s="69">
        <v>0</v>
      </c>
      <c r="J89" s="68" t="s">
        <v>1392</v>
      </c>
      <c r="K89" s="68" t="s">
        <v>149</v>
      </c>
      <c r="L89" s="68"/>
      <c r="M89" s="68"/>
      <c r="N89" s="68"/>
      <c r="O89" s="68"/>
      <c r="P89" s="68"/>
    </row>
    <row r="90" s="61" customFormat="1" ht="51" customHeight="1" spans="1:17">
      <c r="A90" s="71">
        <v>374</v>
      </c>
      <c r="B90" s="79">
        <v>2023</v>
      </c>
      <c r="C90" s="68"/>
      <c r="D90" s="40" t="s">
        <v>1576</v>
      </c>
      <c r="E90" s="73" t="s">
        <v>884</v>
      </c>
      <c r="F90" s="73" t="s">
        <v>1577</v>
      </c>
      <c r="G90" s="68">
        <f t="shared" si="1"/>
        <v>449.83</v>
      </c>
      <c r="H90" s="69">
        <v>449.83</v>
      </c>
      <c r="I90" s="69">
        <v>0</v>
      </c>
      <c r="J90" s="68" t="s">
        <v>1392</v>
      </c>
      <c r="K90" s="68" t="s">
        <v>886</v>
      </c>
      <c r="L90" s="68"/>
      <c r="M90" s="68"/>
      <c r="N90" s="68"/>
      <c r="O90" s="68"/>
      <c r="P90" s="68"/>
    </row>
    <row r="91" s="61" customFormat="1" ht="51" customHeight="1" spans="1:17">
      <c r="A91" s="71">
        <v>375</v>
      </c>
      <c r="B91" s="79">
        <v>2023</v>
      </c>
      <c r="C91" s="68"/>
      <c r="D91" s="40" t="s">
        <v>1578</v>
      </c>
      <c r="E91" s="73" t="s">
        <v>108</v>
      </c>
      <c r="F91" s="73" t="s">
        <v>1579</v>
      </c>
      <c r="G91" s="68">
        <f t="shared" si="1"/>
        <v>499.61</v>
      </c>
      <c r="H91" s="69">
        <v>499.61</v>
      </c>
      <c r="I91" s="69">
        <v>0</v>
      </c>
      <c r="J91" s="68" t="s">
        <v>1392</v>
      </c>
      <c r="K91" s="68" t="s">
        <v>217</v>
      </c>
      <c r="L91" s="68"/>
      <c r="M91" s="68"/>
      <c r="N91" s="68"/>
      <c r="O91" s="68"/>
      <c r="P91" s="68"/>
    </row>
    <row r="92" s="61" customFormat="1" ht="51" customHeight="1" spans="1:17">
      <c r="A92" s="71">
        <v>376</v>
      </c>
      <c r="B92" s="79">
        <v>2023</v>
      </c>
      <c r="C92" s="68"/>
      <c r="D92" s="40" t="s">
        <v>1580</v>
      </c>
      <c r="E92" s="73" t="s">
        <v>491</v>
      </c>
      <c r="F92" s="73" t="s">
        <v>1581</v>
      </c>
      <c r="G92" s="68">
        <f t="shared" si="1"/>
        <v>648.97</v>
      </c>
      <c r="H92" s="69">
        <v>648.97</v>
      </c>
      <c r="I92" s="69">
        <v>0</v>
      </c>
      <c r="J92" s="68" t="s">
        <v>1392</v>
      </c>
      <c r="K92" s="68" t="s">
        <v>1582</v>
      </c>
      <c r="L92" s="68"/>
      <c r="M92" s="68"/>
      <c r="N92" s="68"/>
      <c r="O92" s="68"/>
      <c r="P92" s="68"/>
    </row>
    <row r="93" s="61" customFormat="1" ht="51" customHeight="1" spans="1:17">
      <c r="A93" s="71">
        <v>377</v>
      </c>
      <c r="B93" s="79">
        <v>2023</v>
      </c>
      <c r="C93" s="68"/>
      <c r="D93" s="40" t="s">
        <v>1583</v>
      </c>
      <c r="E93" s="73" t="s">
        <v>112</v>
      </c>
      <c r="F93" s="73" t="s">
        <v>1584</v>
      </c>
      <c r="G93" s="68">
        <f t="shared" si="1"/>
        <v>997.4</v>
      </c>
      <c r="H93" s="69">
        <v>997.4</v>
      </c>
      <c r="I93" s="69">
        <v>0</v>
      </c>
      <c r="J93" s="68" t="s">
        <v>1392</v>
      </c>
      <c r="K93" s="68" t="s">
        <v>423</v>
      </c>
      <c r="L93" s="68"/>
      <c r="M93" s="68"/>
      <c r="N93" s="68"/>
      <c r="O93" s="68"/>
      <c r="P93" s="68"/>
    </row>
    <row r="94" s="61" customFormat="1" ht="51" customHeight="1" spans="1:17">
      <c r="A94" s="71">
        <v>378</v>
      </c>
      <c r="B94" s="79">
        <v>2023</v>
      </c>
      <c r="C94" s="68"/>
      <c r="D94" s="40" t="s">
        <v>1585</v>
      </c>
      <c r="E94" s="74" t="s">
        <v>92</v>
      </c>
      <c r="F94" s="73" t="s">
        <v>1586</v>
      </c>
      <c r="G94" s="68">
        <f t="shared" si="1"/>
        <v>1799.88</v>
      </c>
      <c r="H94" s="69">
        <v>1799.88</v>
      </c>
      <c r="I94" s="69">
        <v>0</v>
      </c>
      <c r="J94" s="68" t="s">
        <v>1392</v>
      </c>
      <c r="K94" s="68" t="s">
        <v>94</v>
      </c>
      <c r="L94" s="68"/>
      <c r="M94" s="68"/>
      <c r="N94" s="68"/>
      <c r="O94" s="68"/>
      <c r="P94" s="68"/>
    </row>
    <row r="95" s="61" customFormat="1" ht="51" customHeight="1" spans="1:17">
      <c r="A95" s="71">
        <v>379</v>
      </c>
      <c r="B95" s="79">
        <v>2023</v>
      </c>
      <c r="C95" s="68"/>
      <c r="D95" s="40" t="s">
        <v>1587</v>
      </c>
      <c r="E95" s="73" t="s">
        <v>219</v>
      </c>
      <c r="F95" s="73" t="s">
        <v>1588</v>
      </c>
      <c r="G95" s="68">
        <f t="shared" si="1"/>
        <v>1094.78</v>
      </c>
      <c r="H95" s="69">
        <v>1094.78</v>
      </c>
      <c r="I95" s="69">
        <v>0</v>
      </c>
      <c r="J95" s="68" t="s">
        <v>1392</v>
      </c>
      <c r="K95" s="68" t="s">
        <v>473</v>
      </c>
      <c r="L95" s="68"/>
      <c r="M95" s="68"/>
      <c r="N95" s="68"/>
      <c r="O95" s="68"/>
      <c r="P95" s="68"/>
    </row>
    <row r="96" s="61" customFormat="1" ht="51" customHeight="1" spans="1:17">
      <c r="A96" s="71">
        <v>380</v>
      </c>
      <c r="B96" s="79">
        <v>2023</v>
      </c>
      <c r="C96" s="68"/>
      <c r="D96" s="40" t="s">
        <v>1589</v>
      </c>
      <c r="E96" s="73" t="s">
        <v>35</v>
      </c>
      <c r="F96" s="73" t="s">
        <v>1590</v>
      </c>
      <c r="G96" s="68">
        <f t="shared" si="1"/>
        <v>849.93</v>
      </c>
      <c r="H96" s="69">
        <v>849.93</v>
      </c>
      <c r="I96" s="69">
        <v>0</v>
      </c>
      <c r="J96" s="68" t="s">
        <v>1392</v>
      </c>
      <c r="K96" s="68" t="s">
        <v>36</v>
      </c>
      <c r="L96" s="68"/>
      <c r="M96" s="68"/>
      <c r="N96" s="68"/>
      <c r="O96" s="68"/>
      <c r="P96" s="68"/>
    </row>
    <row r="97" s="61" customFormat="1" ht="51" customHeight="1" spans="1:17">
      <c r="A97" s="71">
        <v>381</v>
      </c>
      <c r="B97" s="79">
        <v>2023</v>
      </c>
      <c r="C97" s="68"/>
      <c r="D97" s="40" t="s">
        <v>1591</v>
      </c>
      <c r="E97" s="73" t="s">
        <v>69</v>
      </c>
      <c r="F97" s="73" t="s">
        <v>1592</v>
      </c>
      <c r="G97" s="68">
        <f t="shared" si="1"/>
        <v>649.86</v>
      </c>
      <c r="H97" s="69">
        <v>649.86</v>
      </c>
      <c r="I97" s="69">
        <v>0</v>
      </c>
      <c r="J97" s="68" t="s">
        <v>1392</v>
      </c>
      <c r="K97" s="68" t="s">
        <v>734</v>
      </c>
      <c r="L97" s="68"/>
      <c r="M97" s="68"/>
      <c r="N97" s="68"/>
      <c r="O97" s="68"/>
      <c r="P97" s="68"/>
    </row>
    <row r="98" s="61" customFormat="1" ht="51" customHeight="1" spans="1:17">
      <c r="A98" s="71">
        <v>382</v>
      </c>
      <c r="B98" s="79">
        <v>2023</v>
      </c>
      <c r="C98" s="68"/>
      <c r="D98" s="40" t="s">
        <v>1593</v>
      </c>
      <c r="E98" s="73" t="s">
        <v>119</v>
      </c>
      <c r="F98" s="73" t="s">
        <v>1594</v>
      </c>
      <c r="G98" s="68">
        <f t="shared" si="1"/>
        <v>1259.91</v>
      </c>
      <c r="H98" s="69">
        <v>1259.91</v>
      </c>
      <c r="I98" s="69">
        <v>0</v>
      </c>
      <c r="J98" s="68" t="s">
        <v>1392</v>
      </c>
      <c r="K98" s="68" t="s">
        <v>812</v>
      </c>
      <c r="L98" s="68"/>
      <c r="M98" s="68"/>
      <c r="N98" s="68"/>
      <c r="O98" s="68"/>
      <c r="P98" s="68"/>
    </row>
    <row r="99" s="61" customFormat="1" ht="51" customHeight="1" spans="1:17">
      <c r="A99" s="71">
        <v>383</v>
      </c>
      <c r="B99" s="79">
        <v>2023</v>
      </c>
      <c r="C99" s="68"/>
      <c r="D99" s="40" t="s">
        <v>1595</v>
      </c>
      <c r="E99" s="73" t="s">
        <v>845</v>
      </c>
      <c r="F99" s="73" t="s">
        <v>1596</v>
      </c>
      <c r="G99" s="68">
        <f t="shared" si="1"/>
        <v>799.82</v>
      </c>
      <c r="H99" s="69">
        <v>799.82</v>
      </c>
      <c r="I99" s="69">
        <v>0</v>
      </c>
      <c r="J99" s="68" t="s">
        <v>1392</v>
      </c>
      <c r="K99" s="68" t="s">
        <v>859</v>
      </c>
      <c r="L99" s="68"/>
      <c r="M99" s="68"/>
      <c r="N99" s="68"/>
      <c r="O99" s="68"/>
      <c r="P99" s="68"/>
    </row>
    <row r="100" s="61" customFormat="1" ht="51" customHeight="1" spans="1:17">
      <c r="A100" s="71">
        <v>384</v>
      </c>
      <c r="B100" s="79">
        <v>2023</v>
      </c>
      <c r="C100" s="68"/>
      <c r="D100" s="40" t="s">
        <v>1597</v>
      </c>
      <c r="E100" s="73" t="s">
        <v>73</v>
      </c>
      <c r="F100" s="73" t="s">
        <v>1598</v>
      </c>
      <c r="G100" s="68">
        <f t="shared" si="1"/>
        <v>613.76</v>
      </c>
      <c r="H100" s="69">
        <v>613.76</v>
      </c>
      <c r="I100" s="69">
        <v>0</v>
      </c>
      <c r="J100" s="68" t="s">
        <v>1392</v>
      </c>
      <c r="K100" s="68" t="s">
        <v>817</v>
      </c>
      <c r="L100" s="68"/>
      <c r="M100" s="68"/>
      <c r="N100" s="68"/>
      <c r="O100" s="68"/>
      <c r="P100" s="68"/>
    </row>
    <row r="101" s="61" customFormat="1" ht="51" customHeight="1" spans="1:17">
      <c r="A101" s="71">
        <v>385</v>
      </c>
      <c r="B101" s="79">
        <v>2023</v>
      </c>
      <c r="C101" s="68"/>
      <c r="D101" s="40" t="s">
        <v>1599</v>
      </c>
      <c r="E101" s="73" t="s">
        <v>1600</v>
      </c>
      <c r="F101" s="73" t="s">
        <v>1601</v>
      </c>
      <c r="G101" s="68">
        <f t="shared" si="1"/>
        <v>399.64</v>
      </c>
      <c r="H101" s="69">
        <v>399.64</v>
      </c>
      <c r="I101" s="69">
        <v>0</v>
      </c>
      <c r="J101" s="68" t="s">
        <v>1392</v>
      </c>
      <c r="K101" s="68" t="s">
        <v>1602</v>
      </c>
      <c r="L101" s="68"/>
      <c r="M101" s="68"/>
      <c r="N101" s="68"/>
      <c r="O101" s="68"/>
      <c r="P101" s="68"/>
    </row>
    <row r="102" s="61" customFormat="1" ht="51" customHeight="1" spans="1:17">
      <c r="A102" s="71">
        <v>386</v>
      </c>
      <c r="B102" s="79">
        <v>2023</v>
      </c>
      <c r="C102" s="68"/>
      <c r="D102" s="40" t="s">
        <v>1603</v>
      </c>
      <c r="E102" s="74" t="s">
        <v>253</v>
      </c>
      <c r="F102" s="73" t="s">
        <v>1604</v>
      </c>
      <c r="G102" s="68">
        <f t="shared" si="1"/>
        <v>649.71</v>
      </c>
      <c r="H102" s="69">
        <v>649.71</v>
      </c>
      <c r="I102" s="69">
        <v>0</v>
      </c>
      <c r="J102" s="68" t="s">
        <v>1392</v>
      </c>
      <c r="K102" s="68" t="s">
        <v>1605</v>
      </c>
      <c r="L102" s="68"/>
      <c r="M102" s="68"/>
      <c r="N102" s="68"/>
      <c r="O102" s="68"/>
      <c r="P102" s="68"/>
    </row>
    <row r="103" s="61" customFormat="1" ht="51" customHeight="1" spans="1:17">
      <c r="A103" s="71">
        <v>387</v>
      </c>
      <c r="B103" s="79">
        <v>2023</v>
      </c>
      <c r="C103" s="68"/>
      <c r="D103" s="40" t="s">
        <v>1606</v>
      </c>
      <c r="E103" s="73" t="s">
        <v>266</v>
      </c>
      <c r="F103" s="73" t="s">
        <v>1607</v>
      </c>
      <c r="G103" s="68">
        <f t="shared" si="1"/>
        <v>599.94</v>
      </c>
      <c r="H103" s="69">
        <v>599.94</v>
      </c>
      <c r="I103" s="69">
        <v>0</v>
      </c>
      <c r="J103" s="68" t="s">
        <v>1392</v>
      </c>
      <c r="K103" s="68" t="s">
        <v>268</v>
      </c>
      <c r="L103" s="68"/>
      <c r="M103" s="68"/>
      <c r="N103" s="68"/>
      <c r="O103" s="68"/>
      <c r="P103" s="68"/>
    </row>
    <row r="104" s="61" customFormat="1" ht="40.5" spans="1:17">
      <c r="A104" s="71">
        <v>388</v>
      </c>
      <c r="B104" s="71">
        <v>2021</v>
      </c>
      <c r="C104" s="68"/>
      <c r="D104" s="40" t="s">
        <v>1608</v>
      </c>
      <c r="E104" s="73"/>
      <c r="F104" s="73"/>
      <c r="G104" s="68">
        <f t="shared" si="1"/>
        <v>1044.92</v>
      </c>
      <c r="H104" s="69">
        <v>1044.92</v>
      </c>
      <c r="I104" s="69">
        <v>0</v>
      </c>
      <c r="J104" s="68" t="s">
        <v>1392</v>
      </c>
      <c r="K104" s="68"/>
      <c r="L104" s="68"/>
      <c r="M104" s="68"/>
      <c r="N104" s="68"/>
      <c r="O104" s="68"/>
      <c r="P104" s="68"/>
      <c r="Q104" s="77" t="s">
        <v>1539</v>
      </c>
    </row>
    <row r="105" s="61" customFormat="1" ht="51" customHeight="1" spans="1:17">
      <c r="A105" s="71">
        <v>389</v>
      </c>
      <c r="B105" s="79">
        <v>2023</v>
      </c>
      <c r="C105" s="68"/>
      <c r="D105" s="40" t="s">
        <v>1609</v>
      </c>
      <c r="E105" s="73" t="s">
        <v>1122</v>
      </c>
      <c r="F105" s="73" t="s">
        <v>1610</v>
      </c>
      <c r="G105" s="68">
        <f t="shared" si="1"/>
        <v>491.78</v>
      </c>
      <c r="H105" s="69">
        <v>491.78</v>
      </c>
      <c r="I105" s="69">
        <v>0</v>
      </c>
      <c r="J105" s="68" t="s">
        <v>1392</v>
      </c>
      <c r="K105" s="68" t="s">
        <v>1124</v>
      </c>
      <c r="L105" s="68"/>
      <c r="M105" s="68"/>
      <c r="N105" s="68"/>
      <c r="O105" s="68"/>
      <c r="P105" s="68"/>
    </row>
    <row r="106" s="61" customFormat="1" ht="51" customHeight="1" spans="1:17">
      <c r="A106" s="71">
        <v>390</v>
      </c>
      <c r="B106" s="79">
        <v>2023</v>
      </c>
      <c r="C106" s="68"/>
      <c r="D106" s="40" t="s">
        <v>1611</v>
      </c>
      <c r="E106" s="73" t="s">
        <v>156</v>
      </c>
      <c r="F106" s="73" t="s">
        <v>1612</v>
      </c>
      <c r="G106" s="68">
        <f t="shared" si="1"/>
        <v>599.99</v>
      </c>
      <c r="H106" s="69">
        <v>599.99</v>
      </c>
      <c r="I106" s="69">
        <v>0</v>
      </c>
      <c r="J106" s="68" t="s">
        <v>1392</v>
      </c>
      <c r="K106" s="68" t="s">
        <v>158</v>
      </c>
      <c r="L106" s="68"/>
      <c r="M106" s="68"/>
      <c r="N106" s="68"/>
      <c r="O106" s="68"/>
      <c r="P106" s="68"/>
    </row>
    <row r="107" s="61" customFormat="1" ht="51" customHeight="1" spans="1:17">
      <c r="A107" s="71">
        <v>391</v>
      </c>
      <c r="B107" s="79">
        <v>2023</v>
      </c>
      <c r="C107" s="68"/>
      <c r="D107" s="40" t="s">
        <v>1613</v>
      </c>
      <c r="E107" s="74" t="s">
        <v>50</v>
      </c>
      <c r="F107" s="73" t="s">
        <v>1614</v>
      </c>
      <c r="G107" s="68">
        <f t="shared" si="1"/>
        <v>541.81</v>
      </c>
      <c r="H107" s="69">
        <v>541.81</v>
      </c>
      <c r="I107" s="69">
        <v>0</v>
      </c>
      <c r="J107" s="68" t="s">
        <v>1392</v>
      </c>
      <c r="K107" s="68" t="s">
        <v>86</v>
      </c>
      <c r="L107" s="68"/>
      <c r="M107" s="68"/>
      <c r="N107" s="68"/>
      <c r="O107" s="68"/>
      <c r="P107" s="68"/>
    </row>
    <row r="108" s="61" customFormat="1" ht="51" customHeight="1" spans="1:17">
      <c r="A108" s="71">
        <v>392</v>
      </c>
      <c r="B108" s="79">
        <v>2023</v>
      </c>
      <c r="C108" s="68"/>
      <c r="D108" s="40" t="s">
        <v>1615</v>
      </c>
      <c r="E108" s="74" t="s">
        <v>77</v>
      </c>
      <c r="F108" s="73" t="s">
        <v>1616</v>
      </c>
      <c r="G108" s="68">
        <f t="shared" si="1"/>
        <v>599.93</v>
      </c>
      <c r="H108" s="69">
        <v>599.93</v>
      </c>
      <c r="I108" s="69">
        <v>0</v>
      </c>
      <c r="J108" s="68" t="s">
        <v>1392</v>
      </c>
      <c r="K108" s="68" t="s">
        <v>165</v>
      </c>
      <c r="L108" s="68"/>
      <c r="M108" s="68"/>
      <c r="N108" s="68"/>
      <c r="O108" s="68"/>
      <c r="P108" s="68"/>
    </row>
    <row r="109" s="61" customFormat="1" ht="51" customHeight="1" spans="1:17">
      <c r="A109" s="71">
        <v>393</v>
      </c>
      <c r="B109" s="79">
        <v>2023</v>
      </c>
      <c r="C109" s="68"/>
      <c r="D109" s="40" t="s">
        <v>1617</v>
      </c>
      <c r="E109" s="74" t="s">
        <v>104</v>
      </c>
      <c r="F109" s="73" t="s">
        <v>1618</v>
      </c>
      <c r="G109" s="68">
        <f t="shared" si="1"/>
        <v>4000</v>
      </c>
      <c r="H109" s="69">
        <v>4000</v>
      </c>
      <c r="I109" s="69">
        <v>0</v>
      </c>
      <c r="J109" s="68" t="s">
        <v>1392</v>
      </c>
      <c r="K109" s="68" t="s">
        <v>528</v>
      </c>
      <c r="L109" s="68"/>
      <c r="M109" s="76"/>
      <c r="N109" s="76"/>
      <c r="O109" s="76"/>
      <c r="P109" s="68"/>
      <c r="Q109" s="77"/>
    </row>
    <row r="110" s="61" customFormat="1" ht="51" customHeight="1" spans="1:17">
      <c r="A110" s="71">
        <v>394</v>
      </c>
      <c r="B110" s="79">
        <v>2023</v>
      </c>
      <c r="C110" s="68"/>
      <c r="D110" s="40" t="s">
        <v>1619</v>
      </c>
      <c r="E110" s="74" t="s">
        <v>1600</v>
      </c>
      <c r="F110" s="73" t="s">
        <v>1620</v>
      </c>
      <c r="G110" s="68">
        <f t="shared" si="1"/>
        <v>190.74</v>
      </c>
      <c r="H110" s="69">
        <v>190.74</v>
      </c>
      <c r="I110" s="69">
        <v>0</v>
      </c>
      <c r="J110" s="68" t="s">
        <v>1392</v>
      </c>
      <c r="K110" s="68" t="s">
        <v>1602</v>
      </c>
      <c r="L110" s="68"/>
      <c r="M110" s="76"/>
      <c r="N110" s="76"/>
      <c r="O110" s="76"/>
      <c r="P110" s="68"/>
      <c r="Q110" s="77"/>
    </row>
    <row r="111" s="61" customFormat="1" ht="51" customHeight="1" spans="1:17">
      <c r="A111" s="71">
        <v>445</v>
      </c>
      <c r="B111" s="71">
        <v>2022</v>
      </c>
      <c r="C111" s="68"/>
      <c r="D111" s="40" t="s">
        <v>1621</v>
      </c>
      <c r="E111" s="73" t="s">
        <v>1622</v>
      </c>
      <c r="F111" s="73" t="s">
        <v>1623</v>
      </c>
      <c r="G111" s="68">
        <f t="shared" si="1"/>
        <v>84</v>
      </c>
      <c r="H111" s="69">
        <v>84</v>
      </c>
      <c r="I111" s="69">
        <v>0</v>
      </c>
      <c r="J111" s="68" t="s">
        <v>1392</v>
      </c>
      <c r="K111" s="68" t="s">
        <v>1624</v>
      </c>
      <c r="L111" s="68"/>
      <c r="M111" s="68"/>
      <c r="N111" s="68"/>
      <c r="O111" s="68"/>
      <c r="P111" s="68"/>
    </row>
    <row r="112" s="61" customFormat="1" ht="51" customHeight="1" spans="1:17">
      <c r="A112" s="71">
        <v>455</v>
      </c>
      <c r="B112" s="71">
        <v>2023</v>
      </c>
      <c r="C112" s="68"/>
      <c r="D112" s="40" t="s">
        <v>1625</v>
      </c>
      <c r="E112" s="73" t="s">
        <v>1626</v>
      </c>
      <c r="F112" s="73" t="s">
        <v>1627</v>
      </c>
      <c r="G112" s="68">
        <f t="shared" si="1"/>
        <v>340</v>
      </c>
      <c r="H112" s="69">
        <v>340</v>
      </c>
      <c r="I112" s="69">
        <v>0</v>
      </c>
      <c r="J112" s="68" t="s">
        <v>1392</v>
      </c>
      <c r="K112" s="68" t="s">
        <v>1626</v>
      </c>
      <c r="L112" s="68"/>
      <c r="M112" s="68"/>
      <c r="N112" s="68"/>
      <c r="O112" s="68"/>
      <c r="P112" s="68"/>
    </row>
    <row r="113" s="61" customFormat="1" ht="51" customHeight="1" spans="1:17">
      <c r="A113" s="71">
        <v>458</v>
      </c>
      <c r="B113" s="71">
        <v>2020</v>
      </c>
      <c r="C113" s="68"/>
      <c r="D113" s="40" t="s">
        <v>1055</v>
      </c>
      <c r="E113" s="73" t="s">
        <v>728</v>
      </c>
      <c r="F113" s="73" t="s">
        <v>1628</v>
      </c>
      <c r="G113" s="68">
        <f t="shared" si="1"/>
        <v>94.1768</v>
      </c>
      <c r="H113" s="69">
        <v>94.1768</v>
      </c>
      <c r="I113" s="69">
        <v>0</v>
      </c>
      <c r="J113" s="68" t="s">
        <v>1392</v>
      </c>
      <c r="K113" s="68" t="s">
        <v>863</v>
      </c>
      <c r="L113" s="68"/>
      <c r="M113" s="76"/>
      <c r="N113" s="76"/>
      <c r="O113" s="76"/>
      <c r="P113" s="68"/>
      <c r="Q113" s="77"/>
    </row>
    <row r="114" s="61" customFormat="1" ht="51" customHeight="1" spans="1:17">
      <c r="A114" s="71">
        <v>459</v>
      </c>
      <c r="B114" s="71">
        <v>2020</v>
      </c>
      <c r="C114" s="68"/>
      <c r="D114" s="40" t="s">
        <v>1629</v>
      </c>
      <c r="E114" s="73" t="s">
        <v>156</v>
      </c>
      <c r="F114" s="73" t="s">
        <v>1630</v>
      </c>
      <c r="G114" s="68">
        <f t="shared" si="1"/>
        <v>1767.9512</v>
      </c>
      <c r="H114" s="69">
        <v>1767.9512</v>
      </c>
      <c r="I114" s="69">
        <v>0</v>
      </c>
      <c r="J114" s="68" t="s">
        <v>1392</v>
      </c>
      <c r="K114" s="68" t="s">
        <v>158</v>
      </c>
      <c r="L114" s="68"/>
      <c r="M114" s="68"/>
      <c r="N114" s="68"/>
      <c r="O114" s="68"/>
      <c r="P114" s="68"/>
    </row>
    <row r="115" s="61" customFormat="1" ht="51" customHeight="1" spans="1:17">
      <c r="A115" s="71">
        <v>470</v>
      </c>
      <c r="B115" s="79">
        <v>2017</v>
      </c>
      <c r="C115" s="68"/>
      <c r="D115" s="40" t="s">
        <v>1631</v>
      </c>
      <c r="E115" s="74" t="s">
        <v>371</v>
      </c>
      <c r="F115" s="73" t="s">
        <v>1632</v>
      </c>
      <c r="G115" s="68">
        <f t="shared" si="1"/>
        <v>7000</v>
      </c>
      <c r="H115" s="69">
        <v>0</v>
      </c>
      <c r="I115" s="69">
        <v>7000</v>
      </c>
      <c r="J115" s="68" t="s">
        <v>1392</v>
      </c>
      <c r="K115" s="68" t="s">
        <v>1633</v>
      </c>
      <c r="L115" s="68"/>
      <c r="M115" s="76"/>
      <c r="N115" s="76"/>
      <c r="O115" s="76"/>
      <c r="P115" s="68"/>
      <c r="Q115" s="77"/>
    </row>
    <row r="116" s="61" customFormat="1" ht="51" customHeight="1" spans="1:17">
      <c r="A116" s="71">
        <v>471</v>
      </c>
      <c r="B116" s="79">
        <v>2017</v>
      </c>
      <c r="C116" s="68"/>
      <c r="D116" s="40" t="s">
        <v>1634</v>
      </c>
      <c r="E116" s="74"/>
      <c r="F116" s="73"/>
      <c r="G116" s="68">
        <f t="shared" si="1"/>
        <v>4000</v>
      </c>
      <c r="H116" s="69">
        <v>0</v>
      </c>
      <c r="I116" s="69">
        <v>4000</v>
      </c>
      <c r="J116" s="68" t="s">
        <v>1392</v>
      </c>
      <c r="K116" s="68" t="s">
        <v>1633</v>
      </c>
      <c r="L116" s="68"/>
      <c r="M116" s="76"/>
      <c r="N116" s="76"/>
      <c r="O116" s="76"/>
      <c r="P116" s="68"/>
      <c r="Q116" s="77" t="s">
        <v>1539</v>
      </c>
    </row>
    <row r="117" s="61" customFormat="1" ht="51" customHeight="1" spans="1:17">
      <c r="A117" s="71">
        <v>472</v>
      </c>
      <c r="B117" s="79">
        <v>2017</v>
      </c>
      <c r="C117" s="68"/>
      <c r="D117" s="40" t="s">
        <v>1635</v>
      </c>
      <c r="E117" s="73" t="s">
        <v>1636</v>
      </c>
      <c r="F117" s="73" t="s">
        <v>1637</v>
      </c>
      <c r="G117" s="68">
        <f t="shared" si="1"/>
        <v>600</v>
      </c>
      <c r="H117" s="69">
        <v>0</v>
      </c>
      <c r="I117" s="69">
        <v>600</v>
      </c>
      <c r="J117" s="68" t="s">
        <v>1392</v>
      </c>
      <c r="K117" s="68" t="s">
        <v>1638</v>
      </c>
      <c r="L117" s="68"/>
      <c r="M117" s="68"/>
      <c r="N117" s="68"/>
      <c r="O117" s="68"/>
      <c r="P117" s="68"/>
    </row>
    <row r="118" s="61" customFormat="1" ht="51" customHeight="1" spans="1:17">
      <c r="A118" s="71">
        <v>473</v>
      </c>
      <c r="B118" s="79">
        <v>2017</v>
      </c>
      <c r="C118" s="68"/>
      <c r="D118" s="40" t="s">
        <v>1639</v>
      </c>
      <c r="E118" s="73"/>
      <c r="F118" s="73"/>
      <c r="G118" s="68">
        <f t="shared" si="1"/>
        <v>200</v>
      </c>
      <c r="H118" s="69">
        <v>0</v>
      </c>
      <c r="I118" s="69">
        <v>200</v>
      </c>
      <c r="J118" s="68" t="s">
        <v>1392</v>
      </c>
      <c r="K118" s="68" t="s">
        <v>1633</v>
      </c>
      <c r="L118" s="68"/>
      <c r="M118" s="76"/>
      <c r="N118" s="76"/>
      <c r="O118" s="76"/>
      <c r="P118" s="68"/>
      <c r="Q118" s="77" t="s">
        <v>1539</v>
      </c>
    </row>
    <row r="119" s="61" customFormat="1" ht="51" customHeight="1" spans="1:17">
      <c r="A119" s="71">
        <v>474</v>
      </c>
      <c r="B119" s="79">
        <v>2017</v>
      </c>
      <c r="C119" s="68"/>
      <c r="D119" s="40" t="s">
        <v>1640</v>
      </c>
      <c r="E119" s="74" t="s">
        <v>785</v>
      </c>
      <c r="F119" s="73" t="s">
        <v>1641</v>
      </c>
      <c r="G119" s="68">
        <f t="shared" si="1"/>
        <v>120</v>
      </c>
      <c r="H119" s="69">
        <v>0</v>
      </c>
      <c r="I119" s="69">
        <v>120</v>
      </c>
      <c r="J119" s="68" t="s">
        <v>1392</v>
      </c>
      <c r="K119" s="68" t="s">
        <v>1642</v>
      </c>
      <c r="L119" s="68"/>
      <c r="M119" s="68"/>
      <c r="N119" s="68"/>
      <c r="O119" s="68"/>
      <c r="P119" s="68"/>
    </row>
    <row r="120" s="61" customFormat="1" ht="51" customHeight="1" spans="1:17">
      <c r="A120" s="71">
        <v>475</v>
      </c>
      <c r="B120" s="79">
        <v>2017</v>
      </c>
      <c r="C120" s="68"/>
      <c r="D120" s="40" t="s">
        <v>1643</v>
      </c>
      <c r="E120" s="73" t="s">
        <v>260</v>
      </c>
      <c r="F120" s="73" t="s">
        <v>1644</v>
      </c>
      <c r="G120" s="68">
        <f t="shared" si="1"/>
        <v>300</v>
      </c>
      <c r="H120" s="69">
        <v>0</v>
      </c>
      <c r="I120" s="69">
        <v>300</v>
      </c>
      <c r="J120" s="68" t="s">
        <v>1392</v>
      </c>
      <c r="K120" s="68" t="s">
        <v>1645</v>
      </c>
      <c r="L120" s="68"/>
      <c r="M120" s="68"/>
      <c r="N120" s="68"/>
      <c r="O120" s="68"/>
      <c r="P120" s="68"/>
    </row>
    <row r="121" s="61" customFormat="1" ht="51" customHeight="1" spans="1:17">
      <c r="A121" s="71">
        <v>476</v>
      </c>
      <c r="B121" s="79">
        <v>2017</v>
      </c>
      <c r="C121" s="68"/>
      <c r="D121" s="40" t="s">
        <v>1646</v>
      </c>
      <c r="E121" s="74" t="s">
        <v>414</v>
      </c>
      <c r="F121" s="73" t="s">
        <v>1647</v>
      </c>
      <c r="G121" s="68">
        <f t="shared" si="1"/>
        <v>450</v>
      </c>
      <c r="H121" s="69">
        <v>0</v>
      </c>
      <c r="I121" s="69">
        <v>450</v>
      </c>
      <c r="J121" s="68" t="s">
        <v>1392</v>
      </c>
      <c r="K121" s="68" t="s">
        <v>1648</v>
      </c>
      <c r="L121" s="68"/>
      <c r="M121" s="68"/>
      <c r="N121" s="68"/>
      <c r="O121" s="68"/>
      <c r="P121" s="68"/>
    </row>
    <row r="122" s="61" customFormat="1" ht="51" customHeight="1" spans="1:17">
      <c r="A122" s="71">
        <v>477</v>
      </c>
      <c r="B122" s="79">
        <v>2017</v>
      </c>
      <c r="C122" s="68"/>
      <c r="D122" s="40" t="s">
        <v>1649</v>
      </c>
      <c r="E122" s="74" t="s">
        <v>785</v>
      </c>
      <c r="F122" s="73"/>
      <c r="G122" s="68">
        <f t="shared" si="1"/>
        <v>101</v>
      </c>
      <c r="H122" s="69">
        <v>0</v>
      </c>
      <c r="I122" s="69">
        <v>101</v>
      </c>
      <c r="J122" s="68" t="s">
        <v>1392</v>
      </c>
      <c r="K122" s="68" t="s">
        <v>1633</v>
      </c>
      <c r="L122" s="68"/>
      <c r="M122" s="68"/>
      <c r="N122" s="68"/>
      <c r="O122" s="68"/>
      <c r="P122" s="68"/>
      <c r="Q122" s="77" t="s">
        <v>1539</v>
      </c>
    </row>
    <row r="123" s="61" customFormat="1" ht="51" customHeight="1" spans="1:17">
      <c r="A123" s="71">
        <v>478</v>
      </c>
      <c r="B123" s="79">
        <v>2017</v>
      </c>
      <c r="C123" s="68"/>
      <c r="D123" s="43" t="s">
        <v>1650</v>
      </c>
      <c r="E123" s="73" t="s">
        <v>1651</v>
      </c>
      <c r="F123" s="73" t="s">
        <v>1652</v>
      </c>
      <c r="G123" s="68">
        <f t="shared" si="1"/>
        <v>500</v>
      </c>
      <c r="H123" s="69">
        <v>0</v>
      </c>
      <c r="I123" s="69">
        <v>500</v>
      </c>
      <c r="J123" s="68" t="s">
        <v>1392</v>
      </c>
      <c r="K123" s="68" t="s">
        <v>1653</v>
      </c>
      <c r="L123" s="68"/>
      <c r="M123" s="68"/>
      <c r="N123" s="68"/>
      <c r="O123" s="68"/>
      <c r="P123" s="68"/>
    </row>
    <row r="124" s="61" customFormat="1" ht="51" customHeight="1" spans="1:17">
      <c r="A124" s="71">
        <v>480</v>
      </c>
      <c r="B124" s="79">
        <v>2017</v>
      </c>
      <c r="C124" s="68"/>
      <c r="D124" s="43" t="s">
        <v>1654</v>
      </c>
      <c r="E124" s="73" t="s">
        <v>1655</v>
      </c>
      <c r="F124" s="73" t="s">
        <v>1656</v>
      </c>
      <c r="G124" s="68">
        <f t="shared" si="1"/>
        <v>8000</v>
      </c>
      <c r="H124" s="69">
        <v>0</v>
      </c>
      <c r="I124" s="69">
        <v>8000</v>
      </c>
      <c r="J124" s="68" t="s">
        <v>1392</v>
      </c>
      <c r="K124" s="68" t="s">
        <v>214</v>
      </c>
      <c r="L124" s="68"/>
      <c r="M124" s="76"/>
      <c r="N124" s="76"/>
      <c r="O124" s="76"/>
      <c r="P124" s="68"/>
      <c r="Q124" s="77"/>
    </row>
    <row r="125" s="61" customFormat="1" ht="51" customHeight="1" spans="1:17">
      <c r="A125" s="71">
        <v>481</v>
      </c>
      <c r="B125" s="79">
        <v>2017</v>
      </c>
      <c r="C125" s="68"/>
      <c r="D125" s="43" t="s">
        <v>1657</v>
      </c>
      <c r="E125" s="73" t="s">
        <v>297</v>
      </c>
      <c r="F125" s="73" t="s">
        <v>1658</v>
      </c>
      <c r="G125" s="68">
        <f t="shared" si="1"/>
        <v>15000</v>
      </c>
      <c r="H125" s="69">
        <v>0</v>
      </c>
      <c r="I125" s="69">
        <v>15000</v>
      </c>
      <c r="J125" s="68" t="s">
        <v>1392</v>
      </c>
      <c r="K125" s="68" t="s">
        <v>214</v>
      </c>
      <c r="L125" s="68"/>
      <c r="M125" s="68"/>
      <c r="N125" s="68"/>
      <c r="O125" s="68"/>
      <c r="P125" s="68"/>
    </row>
    <row r="126" s="61" customFormat="1" ht="51" customHeight="1" spans="1:17">
      <c r="A126" s="71">
        <v>482</v>
      </c>
      <c r="B126" s="79">
        <v>2017</v>
      </c>
      <c r="C126" s="68"/>
      <c r="D126" s="43" t="s">
        <v>1659</v>
      </c>
      <c r="E126" s="73" t="s">
        <v>371</v>
      </c>
      <c r="F126" s="73" t="s">
        <v>1660</v>
      </c>
      <c r="G126" s="68">
        <f t="shared" si="1"/>
        <v>1900</v>
      </c>
      <c r="H126" s="69">
        <v>0</v>
      </c>
      <c r="I126" s="69">
        <v>1900</v>
      </c>
      <c r="J126" s="68" t="s">
        <v>1392</v>
      </c>
      <c r="K126" s="68" t="s">
        <v>1661</v>
      </c>
      <c r="L126" s="68"/>
      <c r="M126" s="68"/>
      <c r="N126" s="68"/>
      <c r="O126" s="68"/>
      <c r="P126" s="68"/>
    </row>
    <row r="127" s="61" customFormat="1" ht="29" customHeight="1" spans="1:17">
      <c r="A127" s="83" t="s">
        <v>16</v>
      </c>
      <c r="B127" s="84"/>
      <c r="C127" s="84"/>
      <c r="D127" s="84"/>
      <c r="E127" s="84"/>
      <c r="F127" s="84"/>
      <c r="G127" s="85">
        <f>SUM(G4:G126)</f>
        <v>132384.8155</v>
      </c>
      <c r="H127" s="85">
        <f>SUM(H4:H126)</f>
        <v>94201.4255000001</v>
      </c>
      <c r="I127" s="85">
        <f>SUM(I4:I126)</f>
        <v>38183.39</v>
      </c>
      <c r="J127" s="84"/>
      <c r="K127" s="86"/>
      <c r="L127" s="84"/>
      <c r="M127" s="84"/>
      <c r="N127" s="84"/>
      <c r="O127" s="84"/>
      <c r="P127" s="84"/>
    </row>
    <row r="130" spans="8:8">
      <c r="H130" s="62" t="s">
        <v>1662</v>
      </c>
    </row>
  </sheetData>
  <mergeCells count="17">
    <mergeCell ref="B1:P1"/>
    <mergeCell ref="G2:I2"/>
    <mergeCell ref="A127:F127"/>
    <mergeCell ref="A2:A3"/>
    <mergeCell ref="B2:B3"/>
    <mergeCell ref="C2:C3"/>
    <mergeCell ref="D2:D3"/>
    <mergeCell ref="E2:E3"/>
    <mergeCell ref="F2:F3"/>
    <mergeCell ref="J2:J3"/>
    <mergeCell ref="K2:K3"/>
    <mergeCell ref="L2:L3"/>
    <mergeCell ref="M2:M3"/>
    <mergeCell ref="N2:N3"/>
    <mergeCell ref="O2:O3"/>
    <mergeCell ref="P2:P3"/>
    <mergeCell ref="Q2:Q3"/>
  </mergeCells>
  <dataValidations count="1">
    <dataValidation type="list" allowBlank="1" showInputMessage="1" showErrorMessage="1" sqref="P3:P126">
      <formula1>"巩固类,升级类,盘活类,调整类"</formula1>
    </dataValidation>
  </dataValidations>
  <pageMargins left="0.75" right="0.75" top="1" bottom="1" header="0.5" footer="0.5"/>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AM255"/>
  <sheetViews>
    <sheetView view="pageBreakPreview" zoomScale="85" zoomScaleNormal="55" workbookViewId="0">
      <pane ySplit="4" topLeftCell="A5" activePane="bottomLeft" state="frozen"/>
      <selection/>
      <selection pane="bottomLeft" activeCell="E259" sqref="E259"/>
    </sheetView>
  </sheetViews>
  <sheetFormatPr defaultColWidth="7.03333333333333" defaultRowHeight="13.5"/>
  <cols>
    <col min="1" max="1" width="17.7583333333333" style="1" customWidth="1"/>
    <col min="2" max="2" width="8.00833333333333" style="23" customWidth="1"/>
    <col min="3" max="3" width="11.8916666666667" style="23" customWidth="1"/>
    <col min="4" max="4" width="6.8" style="23" customWidth="1"/>
    <col min="5" max="5" width="41.95" style="25" customWidth="1"/>
    <col min="6" max="6" width="21.425" style="23" hidden="1" customWidth="1"/>
    <col min="7" max="7" width="22.225" style="23" hidden="1" customWidth="1"/>
    <col min="8" max="8" width="47.7" style="26" hidden="1" customWidth="1"/>
    <col min="9" max="9" width="12.2666666666667" style="23" hidden="1" customWidth="1"/>
    <col min="10" max="10" width="15.1583333333333" style="23" hidden="1" customWidth="1"/>
    <col min="11" max="11" width="15.5583333333333" style="23" hidden="1" customWidth="1"/>
    <col min="12" max="12" width="11.8916666666667" style="23" hidden="1" customWidth="1"/>
    <col min="13" max="13" width="12.8083333333333" style="23" hidden="1" customWidth="1"/>
    <col min="14" max="14" width="17.45" style="23" hidden="1" customWidth="1"/>
    <col min="15" max="15" width="9.81666666666667" style="23" hidden="1" customWidth="1"/>
    <col min="16" max="16" width="16.5" style="23" hidden="1" customWidth="1"/>
    <col min="17" max="20" width="9.81666666666667" style="23" hidden="1" customWidth="1"/>
    <col min="21" max="21" width="30.7666666666667" style="23" hidden="1" customWidth="1"/>
    <col min="22" max="22" width="30.45" style="26" hidden="1" customWidth="1"/>
    <col min="23" max="25" width="9.81666666666667" style="23" hidden="1" customWidth="1"/>
    <col min="26" max="26" width="13.7333333333333" style="23" hidden="1" customWidth="1"/>
    <col min="27" max="27" width="17.6666666666667" style="23" hidden="1" customWidth="1"/>
    <col min="28" max="28" width="14.25" style="23" hidden="1" customWidth="1"/>
    <col min="29" max="29" width="9.81666666666667" style="23" hidden="1" customWidth="1"/>
    <col min="30" max="30" width="16.4416666666667" style="23" hidden="1" customWidth="1"/>
    <col min="31" max="31" width="9.2" style="23" customWidth="1"/>
    <col min="32" max="32" width="4.76666666666667" style="23" customWidth="1"/>
    <col min="33" max="33" width="10.3083333333333" style="23" customWidth="1"/>
    <col min="34" max="34" width="11.8916666666667" style="23" customWidth="1"/>
    <col min="35" max="35" width="10.1583333333333" style="23" customWidth="1"/>
    <col min="36" max="36" width="9.66666666666667" style="23" customWidth="1"/>
    <col min="37" max="37" width="13.325" style="23" customWidth="1"/>
    <col min="38" max="38" width="13.1666666666667" style="23" customWidth="1"/>
    <col min="39" max="39" width="15.25" style="25" customWidth="1"/>
    <col min="40" max="16334" width="7.03333333333333" style="23" customWidth="1"/>
    <col min="16335" max="16383" width="7.03333333333333" style="23"/>
  </cols>
  <sheetData>
    <row r="1" s="23" customFormat="1" ht="22.5" spans="1:39">
      <c r="A1" s="27" t="s">
        <v>1663</v>
      </c>
      <c r="B1" s="27"/>
      <c r="E1" s="25"/>
      <c r="H1" s="26"/>
      <c r="V1" s="26"/>
      <c r="AM1" s="25"/>
    </row>
    <row r="2" s="23" customFormat="1" ht="24" customHeight="1" spans="1:39">
      <c r="A2" s="28" t="s">
        <v>1664</v>
      </c>
      <c r="B2" s="28"/>
      <c r="C2" s="28"/>
      <c r="D2" s="28"/>
      <c r="E2" s="29"/>
      <c r="F2" s="28"/>
      <c r="G2" s="28"/>
      <c r="H2" s="29"/>
      <c r="I2" s="28"/>
      <c r="J2" s="28"/>
      <c r="K2" s="28"/>
      <c r="L2" s="28"/>
      <c r="M2" s="28"/>
      <c r="N2" s="28"/>
      <c r="O2" s="28"/>
      <c r="P2" s="28"/>
      <c r="Q2" s="28"/>
      <c r="R2" s="28"/>
      <c r="S2" s="28"/>
      <c r="T2" s="28"/>
      <c r="U2" s="28"/>
      <c r="V2" s="29"/>
      <c r="W2" s="28"/>
      <c r="X2" s="28"/>
      <c r="Y2" s="28"/>
      <c r="Z2" s="28"/>
      <c r="AA2" s="28"/>
      <c r="AB2" s="28"/>
      <c r="AC2" s="28"/>
      <c r="AD2" s="28"/>
      <c r="AM2" s="25"/>
    </row>
    <row r="3" s="23" customFormat="1" ht="36" customHeight="1" spans="1:39">
      <c r="A3" s="30" t="s">
        <v>1665</v>
      </c>
      <c r="B3" s="30" t="s">
        <v>1666</v>
      </c>
      <c r="C3" s="30" t="s">
        <v>1667</v>
      </c>
      <c r="D3" s="30" t="s">
        <v>2</v>
      </c>
      <c r="E3" s="30" t="s">
        <v>4</v>
      </c>
      <c r="F3" s="30" t="s">
        <v>1668</v>
      </c>
      <c r="G3" s="30" t="s">
        <v>5</v>
      </c>
      <c r="H3" s="30" t="s">
        <v>6</v>
      </c>
      <c r="I3" s="31" t="s">
        <v>7</v>
      </c>
      <c r="J3" s="31"/>
      <c r="K3" s="31"/>
      <c r="L3" s="31" t="s">
        <v>1669</v>
      </c>
      <c r="M3" s="31"/>
      <c r="N3" s="31"/>
      <c r="O3" s="30" t="s">
        <v>8</v>
      </c>
      <c r="P3" s="30" t="s">
        <v>1670</v>
      </c>
      <c r="Q3" s="30" t="s">
        <v>1671</v>
      </c>
      <c r="R3" s="30" t="s">
        <v>14</v>
      </c>
      <c r="S3" s="31" t="s">
        <v>1672</v>
      </c>
      <c r="T3" s="31" t="s">
        <v>1673</v>
      </c>
      <c r="U3" s="32" t="s">
        <v>1674</v>
      </c>
      <c r="V3" s="33"/>
      <c r="W3" s="31" t="s">
        <v>1675</v>
      </c>
      <c r="X3" s="31" t="s">
        <v>1676</v>
      </c>
      <c r="Y3" s="31" t="s">
        <v>1677</v>
      </c>
      <c r="Z3" s="31" t="s">
        <v>1678</v>
      </c>
      <c r="AA3" s="31" t="s">
        <v>1679</v>
      </c>
      <c r="AB3" s="31" t="s">
        <v>1680</v>
      </c>
      <c r="AC3" s="31" t="s">
        <v>1681</v>
      </c>
      <c r="AD3" s="30" t="s">
        <v>15</v>
      </c>
      <c r="AM3" s="25"/>
    </row>
    <row r="4" s="23" customFormat="1" ht="84" customHeight="1" spans="1:39">
      <c r="A4" s="30"/>
      <c r="B4" s="30"/>
      <c r="C4" s="30"/>
      <c r="D4" s="30"/>
      <c r="E4" s="30"/>
      <c r="F4" s="30"/>
      <c r="G4" s="30"/>
      <c r="H4" s="30"/>
      <c r="I4" s="30" t="s">
        <v>16</v>
      </c>
      <c r="J4" s="30" t="s">
        <v>1682</v>
      </c>
      <c r="K4" s="30" t="s">
        <v>1683</v>
      </c>
      <c r="L4" s="30" t="s">
        <v>16</v>
      </c>
      <c r="M4" s="30" t="s">
        <v>1682</v>
      </c>
      <c r="N4" s="30" t="s">
        <v>1683</v>
      </c>
      <c r="O4" s="30"/>
      <c r="P4" s="30"/>
      <c r="Q4" s="30"/>
      <c r="R4" s="30"/>
      <c r="S4" s="31"/>
      <c r="T4" s="31"/>
      <c r="U4" s="31" t="s">
        <v>1684</v>
      </c>
      <c r="V4" s="31" t="s">
        <v>1685</v>
      </c>
      <c r="W4" s="31"/>
      <c r="X4" s="31"/>
      <c r="Y4" s="31"/>
      <c r="Z4" s="31"/>
      <c r="AA4" s="31"/>
      <c r="AB4" s="31"/>
      <c r="AC4" s="31"/>
      <c r="AD4" s="30"/>
      <c r="AE4" s="43" t="s">
        <v>1686</v>
      </c>
      <c r="AF4" s="43" t="s">
        <v>1687</v>
      </c>
      <c r="AG4" s="43" t="s">
        <v>1688</v>
      </c>
      <c r="AH4" s="43" t="s">
        <v>1689</v>
      </c>
      <c r="AI4" s="49" t="s">
        <v>1690</v>
      </c>
      <c r="AJ4" s="49" t="s">
        <v>1691</v>
      </c>
      <c r="AK4" s="49" t="s">
        <v>1692</v>
      </c>
      <c r="AL4" s="49" t="s">
        <v>1693</v>
      </c>
      <c r="AM4" s="49" t="s">
        <v>1694</v>
      </c>
    </row>
    <row r="5" s="24" customFormat="1" ht="158" hidden="1" customHeight="1" spans="1:39">
      <c r="A5" s="34" t="s">
        <v>1695</v>
      </c>
      <c r="B5" s="34"/>
      <c r="C5" s="34"/>
      <c r="D5" s="34" t="s">
        <v>1696</v>
      </c>
      <c r="E5" s="34"/>
      <c r="F5" s="34"/>
      <c r="G5" s="34" t="s">
        <v>1697</v>
      </c>
      <c r="H5" s="34" t="s">
        <v>1698</v>
      </c>
      <c r="I5" s="34" t="s">
        <v>1699</v>
      </c>
      <c r="J5" s="34"/>
      <c r="K5" s="34"/>
      <c r="L5" s="34" t="s">
        <v>1699</v>
      </c>
      <c r="M5" s="34"/>
      <c r="N5" s="34"/>
      <c r="O5" s="34" t="s">
        <v>1700</v>
      </c>
      <c r="P5" s="34" t="s">
        <v>1701</v>
      </c>
      <c r="Q5" s="34" t="s">
        <v>1702</v>
      </c>
      <c r="R5" s="34" t="s">
        <v>1703</v>
      </c>
      <c r="S5" s="50" t="s">
        <v>1704</v>
      </c>
      <c r="T5" s="50" t="s">
        <v>1705</v>
      </c>
      <c r="U5" s="34" t="s">
        <v>1706</v>
      </c>
      <c r="V5" s="51"/>
      <c r="W5" s="50" t="s">
        <v>1704</v>
      </c>
      <c r="X5" s="50" t="s">
        <v>1707</v>
      </c>
      <c r="Y5" s="50" t="s">
        <v>1708</v>
      </c>
      <c r="Z5" s="50" t="s">
        <v>1709</v>
      </c>
      <c r="AA5" s="31"/>
      <c r="AB5" s="31"/>
      <c r="AC5" s="34" t="s">
        <v>1710</v>
      </c>
      <c r="AD5" s="34"/>
      <c r="AE5" s="52"/>
      <c r="AF5" s="52"/>
      <c r="AG5" s="52"/>
      <c r="AH5" s="52"/>
      <c r="AI5" s="52"/>
      <c r="AJ5" s="52"/>
      <c r="AK5" s="52"/>
      <c r="AL5" s="52"/>
      <c r="AM5" s="52"/>
    </row>
    <row r="6" s="23" customFormat="1" ht="71" hidden="1" customHeight="1" spans="1:39">
      <c r="A6" s="39" t="s">
        <v>1711</v>
      </c>
      <c r="B6" s="10" t="s">
        <v>1712</v>
      </c>
      <c r="C6" s="10" t="s">
        <v>1713</v>
      </c>
      <c r="D6" s="53">
        <v>2013</v>
      </c>
      <c r="E6" s="54" t="s">
        <v>1714</v>
      </c>
      <c r="F6" s="53" t="s">
        <v>1715</v>
      </c>
      <c r="G6" s="55" t="s">
        <v>1716</v>
      </c>
      <c r="H6" s="56" t="s">
        <v>1717</v>
      </c>
      <c r="I6" s="57">
        <v>63</v>
      </c>
      <c r="J6" s="57">
        <v>60</v>
      </c>
      <c r="K6" s="57">
        <v>3</v>
      </c>
      <c r="L6" s="57">
        <v>62.59</v>
      </c>
      <c r="M6" s="57">
        <v>62.59</v>
      </c>
      <c r="N6" s="57"/>
      <c r="O6" s="55" t="s">
        <v>1718</v>
      </c>
      <c r="P6" s="55" t="s">
        <v>1719</v>
      </c>
      <c r="Q6" s="55"/>
      <c r="R6" s="55"/>
      <c r="S6" s="55"/>
      <c r="T6" s="55"/>
      <c r="U6" s="55"/>
      <c r="V6" s="55"/>
      <c r="W6" s="55"/>
      <c r="X6" s="53"/>
      <c r="Y6" s="53"/>
      <c r="Z6" s="53"/>
      <c r="AA6" s="55"/>
      <c r="AB6" s="55"/>
      <c r="AC6" s="53"/>
      <c r="AD6" s="53"/>
    </row>
    <row r="7" ht="71" hidden="1" customHeight="1" spans="1:39">
      <c r="A7" s="39" t="s">
        <v>1720</v>
      </c>
      <c r="B7" s="10" t="s">
        <v>1712</v>
      </c>
      <c r="C7" s="10" t="s">
        <v>1713</v>
      </c>
      <c r="D7" s="10">
        <v>2013</v>
      </c>
      <c r="E7" s="40" t="s">
        <v>1721</v>
      </c>
      <c r="F7" s="10" t="s">
        <v>1715</v>
      </c>
      <c r="G7" s="43" t="s">
        <v>1722</v>
      </c>
      <c r="H7" s="47" t="s">
        <v>1723</v>
      </c>
      <c r="I7" s="41">
        <v>140</v>
      </c>
      <c r="J7" s="41">
        <v>130</v>
      </c>
      <c r="K7" s="41">
        <v>10</v>
      </c>
      <c r="L7" s="41">
        <v>140</v>
      </c>
      <c r="M7" s="41">
        <v>140</v>
      </c>
      <c r="N7" s="41"/>
      <c r="O7" s="43" t="s">
        <v>1724</v>
      </c>
      <c r="P7" s="43" t="s">
        <v>1725</v>
      </c>
      <c r="Q7" s="43"/>
      <c r="R7" s="43"/>
      <c r="S7" s="43"/>
      <c r="T7" s="43"/>
      <c r="U7" s="43"/>
      <c r="V7" s="43"/>
      <c r="W7" s="43"/>
      <c r="X7" s="10"/>
      <c r="Y7" s="10"/>
      <c r="Z7" s="10"/>
      <c r="AA7" s="43"/>
      <c r="AB7" s="43"/>
      <c r="AC7" s="10"/>
      <c r="AD7" s="10"/>
      <c r="AM7" s="23"/>
    </row>
    <row r="8" ht="71" hidden="1" customHeight="1" spans="1:39">
      <c r="A8" s="39" t="s">
        <v>1726</v>
      </c>
      <c r="B8" s="10" t="s">
        <v>1712</v>
      </c>
      <c r="C8" s="10" t="s">
        <v>1713</v>
      </c>
      <c r="D8" s="10">
        <v>2013</v>
      </c>
      <c r="E8" s="40" t="s">
        <v>1727</v>
      </c>
      <c r="F8" s="10" t="s">
        <v>1715</v>
      </c>
      <c r="G8" s="43" t="s">
        <v>1728</v>
      </c>
      <c r="H8" s="47" t="s">
        <v>1729</v>
      </c>
      <c r="I8" s="41">
        <v>34</v>
      </c>
      <c r="J8" s="41">
        <v>30</v>
      </c>
      <c r="K8" s="41">
        <v>4</v>
      </c>
      <c r="L8" s="41">
        <v>33.98</v>
      </c>
      <c r="M8" s="41">
        <v>33.98</v>
      </c>
      <c r="N8" s="41"/>
      <c r="O8" s="43" t="s">
        <v>1724</v>
      </c>
      <c r="P8" s="43" t="s">
        <v>1719</v>
      </c>
      <c r="Q8" s="43"/>
      <c r="R8" s="43"/>
      <c r="S8" s="43"/>
      <c r="T8" s="43"/>
      <c r="U8" s="43"/>
      <c r="V8" s="43"/>
      <c r="W8" s="43"/>
      <c r="X8" s="10"/>
      <c r="Y8" s="10"/>
      <c r="Z8" s="10"/>
      <c r="AA8" s="43"/>
      <c r="AB8" s="43"/>
      <c r="AC8" s="10"/>
      <c r="AD8" s="10"/>
      <c r="AM8" s="23"/>
    </row>
    <row r="9" ht="71" hidden="1" customHeight="1" spans="1:39">
      <c r="A9" s="39" t="s">
        <v>1730</v>
      </c>
      <c r="B9" s="10" t="s">
        <v>1712</v>
      </c>
      <c r="C9" s="10" t="s">
        <v>1713</v>
      </c>
      <c r="D9" s="10">
        <v>2013</v>
      </c>
      <c r="E9" s="40" t="s">
        <v>1731</v>
      </c>
      <c r="F9" s="10" t="s">
        <v>1715</v>
      </c>
      <c r="G9" s="43" t="s">
        <v>1732</v>
      </c>
      <c r="H9" s="47" t="s">
        <v>1733</v>
      </c>
      <c r="I9" s="41">
        <v>40</v>
      </c>
      <c r="J9" s="41">
        <v>32</v>
      </c>
      <c r="K9" s="41">
        <v>8</v>
      </c>
      <c r="L9" s="41">
        <v>35</v>
      </c>
      <c r="M9" s="41">
        <v>35</v>
      </c>
      <c r="N9" s="41"/>
      <c r="O9" s="43" t="s">
        <v>1724</v>
      </c>
      <c r="P9" s="43" t="s">
        <v>1734</v>
      </c>
      <c r="Q9" s="43"/>
      <c r="R9" s="43"/>
      <c r="S9" s="43"/>
      <c r="T9" s="43"/>
      <c r="U9" s="43"/>
      <c r="V9" s="43"/>
      <c r="W9" s="43"/>
      <c r="X9" s="10"/>
      <c r="Y9" s="10"/>
      <c r="Z9" s="10"/>
      <c r="AA9" s="43"/>
      <c r="AB9" s="43"/>
      <c r="AC9" s="10"/>
      <c r="AD9" s="10"/>
      <c r="AM9" s="23"/>
    </row>
    <row r="10" ht="71" hidden="1" customHeight="1" spans="1:39">
      <c r="A10" s="39" t="s">
        <v>1735</v>
      </c>
      <c r="B10" s="10" t="s">
        <v>1712</v>
      </c>
      <c r="C10" s="10" t="s">
        <v>1713</v>
      </c>
      <c r="D10" s="10">
        <v>2013</v>
      </c>
      <c r="E10" s="40" t="s">
        <v>1736</v>
      </c>
      <c r="F10" s="10" t="s">
        <v>1715</v>
      </c>
      <c r="G10" s="43" t="s">
        <v>1737</v>
      </c>
      <c r="H10" s="47" t="s">
        <v>1738</v>
      </c>
      <c r="I10" s="41">
        <v>36</v>
      </c>
      <c r="J10" s="41">
        <v>31</v>
      </c>
      <c r="K10" s="41">
        <v>5</v>
      </c>
      <c r="L10" s="41">
        <v>36</v>
      </c>
      <c r="M10" s="41">
        <v>36</v>
      </c>
      <c r="N10" s="41"/>
      <c r="O10" s="43" t="s">
        <v>1724</v>
      </c>
      <c r="P10" s="43" t="s">
        <v>1719</v>
      </c>
      <c r="Q10" s="43"/>
      <c r="R10" s="43"/>
      <c r="S10" s="43"/>
      <c r="T10" s="43"/>
      <c r="U10" s="43"/>
      <c r="V10" s="43"/>
      <c r="W10" s="43"/>
      <c r="X10" s="10"/>
      <c r="Y10" s="10"/>
      <c r="Z10" s="10"/>
      <c r="AA10" s="43"/>
      <c r="AB10" s="43"/>
      <c r="AC10" s="10"/>
      <c r="AD10" s="10"/>
      <c r="AM10" s="23"/>
    </row>
    <row r="11" ht="71" hidden="1" customHeight="1" spans="1:39">
      <c r="A11" s="39" t="s">
        <v>1739</v>
      </c>
      <c r="B11" s="10" t="s">
        <v>1712</v>
      </c>
      <c r="C11" s="10" t="s">
        <v>1713</v>
      </c>
      <c r="D11" s="10">
        <v>2013</v>
      </c>
      <c r="E11" s="40" t="s">
        <v>1740</v>
      </c>
      <c r="F11" s="10" t="s">
        <v>1715</v>
      </c>
      <c r="G11" s="43" t="s">
        <v>1741</v>
      </c>
      <c r="H11" s="47" t="s">
        <v>1742</v>
      </c>
      <c r="I11" s="41">
        <v>48</v>
      </c>
      <c r="J11" s="41">
        <v>43</v>
      </c>
      <c r="K11" s="41">
        <v>5</v>
      </c>
      <c r="L11" s="41">
        <v>48</v>
      </c>
      <c r="M11" s="41">
        <v>48</v>
      </c>
      <c r="N11" s="41"/>
      <c r="O11" s="43" t="s">
        <v>1724</v>
      </c>
      <c r="P11" s="43" t="s">
        <v>1719</v>
      </c>
      <c r="Q11" s="43"/>
      <c r="R11" s="43"/>
      <c r="S11" s="43"/>
      <c r="T11" s="43"/>
      <c r="U11" s="43"/>
      <c r="V11" s="43"/>
      <c r="W11" s="43"/>
      <c r="X11" s="10"/>
      <c r="Y11" s="10"/>
      <c r="Z11" s="10"/>
      <c r="AA11" s="43"/>
      <c r="AB11" s="43"/>
      <c r="AC11" s="10"/>
      <c r="AD11" s="10"/>
      <c r="AM11" s="23"/>
    </row>
    <row r="12" ht="71" hidden="1" customHeight="1" spans="1:39">
      <c r="A12" s="39" t="s">
        <v>1743</v>
      </c>
      <c r="B12" s="10" t="s">
        <v>1712</v>
      </c>
      <c r="C12" s="10" t="s">
        <v>1713</v>
      </c>
      <c r="D12" s="10">
        <v>2013</v>
      </c>
      <c r="E12" s="40" t="s">
        <v>1744</v>
      </c>
      <c r="F12" s="10" t="s">
        <v>1715</v>
      </c>
      <c r="G12" s="43" t="s">
        <v>1745</v>
      </c>
      <c r="H12" s="47" t="s">
        <v>1746</v>
      </c>
      <c r="I12" s="41">
        <v>45</v>
      </c>
      <c r="J12" s="41">
        <v>40</v>
      </c>
      <c r="K12" s="41">
        <v>5</v>
      </c>
      <c r="L12" s="41">
        <v>45</v>
      </c>
      <c r="M12" s="41">
        <v>45</v>
      </c>
      <c r="N12" s="41"/>
      <c r="O12" s="43" t="s">
        <v>1724</v>
      </c>
      <c r="P12" s="43" t="s">
        <v>1719</v>
      </c>
      <c r="Q12" s="43"/>
      <c r="R12" s="43"/>
      <c r="S12" s="43"/>
      <c r="T12" s="43"/>
      <c r="U12" s="43"/>
      <c r="V12" s="43"/>
      <c r="W12" s="43"/>
      <c r="X12" s="10"/>
      <c r="Y12" s="10"/>
      <c r="Z12" s="10"/>
      <c r="AA12" s="43"/>
      <c r="AB12" s="43"/>
      <c r="AC12" s="10"/>
      <c r="AD12" s="10"/>
      <c r="AM12" s="23"/>
    </row>
    <row r="13" ht="71" hidden="1" customHeight="1" spans="1:39">
      <c r="A13" s="39" t="s">
        <v>1747</v>
      </c>
      <c r="B13" s="10" t="s">
        <v>1712</v>
      </c>
      <c r="C13" s="10" t="s">
        <v>1713</v>
      </c>
      <c r="D13" s="10">
        <v>2013</v>
      </c>
      <c r="E13" s="40" t="s">
        <v>1748</v>
      </c>
      <c r="F13" s="10" t="s">
        <v>1715</v>
      </c>
      <c r="G13" s="43" t="s">
        <v>1749</v>
      </c>
      <c r="H13" s="47" t="s">
        <v>1750</v>
      </c>
      <c r="I13" s="41">
        <v>66</v>
      </c>
      <c r="J13" s="41">
        <v>60</v>
      </c>
      <c r="K13" s="41">
        <v>6</v>
      </c>
      <c r="L13" s="41">
        <v>65</v>
      </c>
      <c r="M13" s="41">
        <v>65</v>
      </c>
      <c r="N13" s="41"/>
      <c r="O13" s="43" t="s">
        <v>1724</v>
      </c>
      <c r="P13" s="43" t="s">
        <v>1751</v>
      </c>
      <c r="Q13" s="43"/>
      <c r="R13" s="43"/>
      <c r="S13" s="43" t="s">
        <v>1752</v>
      </c>
      <c r="T13" s="43"/>
      <c r="U13" s="43" t="s">
        <v>1753</v>
      </c>
      <c r="V13" s="43" t="s">
        <v>1754</v>
      </c>
      <c r="W13" s="43" t="s">
        <v>1752</v>
      </c>
      <c r="X13" s="10"/>
      <c r="Y13" s="10"/>
      <c r="Z13" s="10"/>
      <c r="AA13" s="43"/>
      <c r="AB13" s="43"/>
      <c r="AC13" s="10"/>
      <c r="AD13" s="10"/>
      <c r="AM13" s="23"/>
    </row>
    <row r="14" ht="71" hidden="1" customHeight="1" spans="1:39">
      <c r="A14" s="39" t="s">
        <v>1755</v>
      </c>
      <c r="B14" s="10" t="s">
        <v>1712</v>
      </c>
      <c r="C14" s="10" t="s">
        <v>1713</v>
      </c>
      <c r="D14" s="10">
        <v>2013</v>
      </c>
      <c r="E14" s="40" t="s">
        <v>1756</v>
      </c>
      <c r="F14" s="10" t="s">
        <v>1715</v>
      </c>
      <c r="G14" s="43" t="s">
        <v>1757</v>
      </c>
      <c r="H14" s="47" t="s">
        <v>1758</v>
      </c>
      <c r="I14" s="41">
        <v>22</v>
      </c>
      <c r="J14" s="41">
        <v>20</v>
      </c>
      <c r="K14" s="41">
        <v>2</v>
      </c>
      <c r="L14" s="41">
        <v>22</v>
      </c>
      <c r="M14" s="41">
        <v>22</v>
      </c>
      <c r="N14" s="41"/>
      <c r="O14" s="43" t="s">
        <v>1724</v>
      </c>
      <c r="P14" s="43" t="s">
        <v>1759</v>
      </c>
      <c r="Q14" s="43"/>
      <c r="R14" s="43"/>
      <c r="S14" s="43"/>
      <c r="T14" s="43"/>
      <c r="U14" s="43"/>
      <c r="V14" s="43"/>
      <c r="W14" s="43"/>
      <c r="X14" s="10"/>
      <c r="Y14" s="10"/>
      <c r="Z14" s="10"/>
      <c r="AA14" s="43"/>
      <c r="AB14" s="43"/>
      <c r="AC14" s="10"/>
      <c r="AD14" s="10"/>
      <c r="AM14" s="23"/>
    </row>
    <row r="15" ht="71" hidden="1" customHeight="1" spans="1:39">
      <c r="A15" s="39" t="s">
        <v>1760</v>
      </c>
      <c r="B15" s="10" t="s">
        <v>1712</v>
      </c>
      <c r="C15" s="10" t="s">
        <v>1713</v>
      </c>
      <c r="D15" s="10">
        <v>2013</v>
      </c>
      <c r="E15" s="40" t="s">
        <v>1761</v>
      </c>
      <c r="F15" s="10" t="s">
        <v>1715</v>
      </c>
      <c r="G15" s="43" t="s">
        <v>1762</v>
      </c>
      <c r="H15" s="47" t="s">
        <v>1763</v>
      </c>
      <c r="I15" s="41">
        <v>33</v>
      </c>
      <c r="J15" s="41">
        <v>30</v>
      </c>
      <c r="K15" s="41">
        <v>3</v>
      </c>
      <c r="L15" s="41">
        <v>33</v>
      </c>
      <c r="M15" s="41">
        <v>33</v>
      </c>
      <c r="N15" s="41"/>
      <c r="O15" s="43" t="s">
        <v>1724</v>
      </c>
      <c r="P15" s="43" t="s">
        <v>1719</v>
      </c>
      <c r="Q15" s="43"/>
      <c r="R15" s="43"/>
      <c r="S15" s="43"/>
      <c r="T15" s="43"/>
      <c r="U15" s="43"/>
      <c r="V15" s="43"/>
      <c r="W15" s="43"/>
      <c r="X15" s="10"/>
      <c r="Y15" s="10"/>
      <c r="Z15" s="10"/>
      <c r="AA15" s="43"/>
      <c r="AB15" s="43"/>
      <c r="AC15" s="10"/>
      <c r="AD15" s="10"/>
      <c r="AM15" s="23"/>
    </row>
    <row r="16" ht="71" hidden="1" customHeight="1" spans="1:39">
      <c r="A16" s="39" t="s">
        <v>1764</v>
      </c>
      <c r="B16" s="10" t="s">
        <v>1712</v>
      </c>
      <c r="C16" s="10" t="s">
        <v>1713</v>
      </c>
      <c r="D16" s="10">
        <v>2013</v>
      </c>
      <c r="E16" s="40" t="s">
        <v>1765</v>
      </c>
      <c r="F16" s="10" t="s">
        <v>1715</v>
      </c>
      <c r="G16" s="43" t="s">
        <v>1766</v>
      </c>
      <c r="H16" s="47" t="s">
        <v>1767</v>
      </c>
      <c r="I16" s="41">
        <v>83</v>
      </c>
      <c r="J16" s="41">
        <v>78</v>
      </c>
      <c r="K16" s="41">
        <v>5</v>
      </c>
      <c r="L16" s="41">
        <v>83</v>
      </c>
      <c r="M16" s="41">
        <v>83</v>
      </c>
      <c r="N16" s="41"/>
      <c r="O16" s="43" t="s">
        <v>1718</v>
      </c>
      <c r="P16" s="43" t="s">
        <v>1719</v>
      </c>
      <c r="Q16" s="43"/>
      <c r="R16" s="43"/>
      <c r="S16" s="43"/>
      <c r="T16" s="43"/>
      <c r="U16" s="43"/>
      <c r="V16" s="43"/>
      <c r="W16" s="43"/>
      <c r="X16" s="10"/>
      <c r="Y16" s="10"/>
      <c r="Z16" s="10"/>
      <c r="AA16" s="43"/>
      <c r="AB16" s="43"/>
      <c r="AC16" s="10"/>
      <c r="AD16" s="10"/>
      <c r="AM16" s="23"/>
    </row>
    <row r="17" ht="71" hidden="1" customHeight="1" spans="1:39">
      <c r="A17" s="39" t="s">
        <v>1768</v>
      </c>
      <c r="B17" s="10" t="s">
        <v>1712</v>
      </c>
      <c r="C17" s="10" t="s">
        <v>1713</v>
      </c>
      <c r="D17" s="10">
        <v>2013</v>
      </c>
      <c r="E17" s="40" t="s">
        <v>1769</v>
      </c>
      <c r="F17" s="10" t="s">
        <v>1715</v>
      </c>
      <c r="G17" s="43" t="s">
        <v>1770</v>
      </c>
      <c r="H17" s="47" t="s">
        <v>1771</v>
      </c>
      <c r="I17" s="41">
        <v>54</v>
      </c>
      <c r="J17" s="41">
        <v>52</v>
      </c>
      <c r="K17" s="41">
        <v>2</v>
      </c>
      <c r="L17" s="41">
        <v>54</v>
      </c>
      <c r="M17" s="41">
        <v>54</v>
      </c>
      <c r="N17" s="41"/>
      <c r="O17" s="43" t="s">
        <v>1718</v>
      </c>
      <c r="P17" s="43" t="s">
        <v>1719</v>
      </c>
      <c r="Q17" s="43"/>
      <c r="R17" s="43"/>
      <c r="S17" s="43"/>
      <c r="T17" s="43"/>
      <c r="U17" s="43"/>
      <c r="V17" s="43"/>
      <c r="W17" s="43"/>
      <c r="X17" s="10"/>
      <c r="Y17" s="10"/>
      <c r="Z17" s="10"/>
      <c r="AA17" s="43"/>
      <c r="AB17" s="43"/>
      <c r="AC17" s="10"/>
      <c r="AD17" s="10"/>
      <c r="AM17" s="23"/>
    </row>
    <row r="18" ht="71" hidden="1" customHeight="1" spans="1:39">
      <c r="A18" s="39" t="s">
        <v>1772</v>
      </c>
      <c r="B18" s="10" t="s">
        <v>1712</v>
      </c>
      <c r="C18" s="10" t="s">
        <v>1713</v>
      </c>
      <c r="D18" s="10">
        <v>2013</v>
      </c>
      <c r="E18" s="40" t="s">
        <v>1773</v>
      </c>
      <c r="F18" s="10" t="s">
        <v>1715</v>
      </c>
      <c r="G18" s="43" t="s">
        <v>1770</v>
      </c>
      <c r="H18" s="47" t="s">
        <v>1774</v>
      </c>
      <c r="I18" s="41">
        <v>28</v>
      </c>
      <c r="J18" s="41">
        <v>24</v>
      </c>
      <c r="K18" s="41">
        <v>4</v>
      </c>
      <c r="L18" s="41">
        <v>28</v>
      </c>
      <c r="M18" s="41">
        <v>28</v>
      </c>
      <c r="N18" s="41"/>
      <c r="O18" s="43" t="s">
        <v>1724</v>
      </c>
      <c r="P18" s="43" t="s">
        <v>1734</v>
      </c>
      <c r="Q18" s="43"/>
      <c r="R18" s="43"/>
      <c r="S18" s="43"/>
      <c r="T18" s="43"/>
      <c r="U18" s="43"/>
      <c r="V18" s="43"/>
      <c r="W18" s="43"/>
      <c r="X18" s="10"/>
      <c r="Y18" s="10"/>
      <c r="Z18" s="10"/>
      <c r="AA18" s="43"/>
      <c r="AB18" s="43"/>
      <c r="AC18" s="10"/>
      <c r="AD18" s="10"/>
      <c r="AM18" s="23"/>
    </row>
    <row r="19" ht="71" hidden="1" customHeight="1" spans="1:39">
      <c r="A19" s="39" t="s">
        <v>1775</v>
      </c>
      <c r="B19" s="10" t="s">
        <v>1712</v>
      </c>
      <c r="C19" s="10" t="s">
        <v>1713</v>
      </c>
      <c r="D19" s="10">
        <v>2013</v>
      </c>
      <c r="E19" s="40" t="s">
        <v>1776</v>
      </c>
      <c r="F19" s="10" t="s">
        <v>1715</v>
      </c>
      <c r="G19" s="43" t="s">
        <v>1777</v>
      </c>
      <c r="H19" s="47" t="s">
        <v>1778</v>
      </c>
      <c r="I19" s="41">
        <v>28</v>
      </c>
      <c r="J19" s="41">
        <v>25</v>
      </c>
      <c r="K19" s="41">
        <v>3</v>
      </c>
      <c r="L19" s="41">
        <v>28</v>
      </c>
      <c r="M19" s="41">
        <v>28</v>
      </c>
      <c r="N19" s="41"/>
      <c r="O19" s="43" t="s">
        <v>1724</v>
      </c>
      <c r="P19" s="43" t="s">
        <v>1719</v>
      </c>
      <c r="Q19" s="43"/>
      <c r="R19" s="43"/>
      <c r="S19" s="43"/>
      <c r="T19" s="43"/>
      <c r="U19" s="43"/>
      <c r="V19" s="43"/>
      <c r="W19" s="43"/>
      <c r="X19" s="10"/>
      <c r="Y19" s="10"/>
      <c r="Z19" s="10"/>
      <c r="AA19" s="43"/>
      <c r="AB19" s="43"/>
      <c r="AC19" s="10"/>
      <c r="AD19" s="10"/>
      <c r="AM19" s="23"/>
    </row>
    <row r="20" ht="71" hidden="1" customHeight="1" spans="1:39">
      <c r="A20" s="39" t="s">
        <v>1779</v>
      </c>
      <c r="B20" s="10" t="s">
        <v>1712</v>
      </c>
      <c r="C20" s="10" t="s">
        <v>1713</v>
      </c>
      <c r="D20" s="10">
        <v>2013</v>
      </c>
      <c r="E20" s="40" t="s">
        <v>1780</v>
      </c>
      <c r="F20" s="10" t="s">
        <v>1715</v>
      </c>
      <c r="G20" s="43" t="s">
        <v>1781</v>
      </c>
      <c r="H20" s="47" t="s">
        <v>1782</v>
      </c>
      <c r="I20" s="41">
        <v>109</v>
      </c>
      <c r="J20" s="41">
        <v>86</v>
      </c>
      <c r="K20" s="41">
        <v>23</v>
      </c>
      <c r="L20" s="41">
        <v>108.98</v>
      </c>
      <c r="M20" s="41">
        <v>108.98</v>
      </c>
      <c r="N20" s="41"/>
      <c r="O20" s="43" t="s">
        <v>1718</v>
      </c>
      <c r="P20" s="43" t="s">
        <v>1759</v>
      </c>
      <c r="Q20" s="43"/>
      <c r="R20" s="43"/>
      <c r="S20" s="43"/>
      <c r="T20" s="43"/>
      <c r="U20" s="43"/>
      <c r="V20" s="43"/>
      <c r="W20" s="43"/>
      <c r="X20" s="10"/>
      <c r="Y20" s="10"/>
      <c r="Z20" s="10"/>
      <c r="AA20" s="43"/>
      <c r="AB20" s="43"/>
      <c r="AC20" s="10"/>
      <c r="AD20" s="10"/>
      <c r="AM20" s="23"/>
    </row>
    <row r="21" ht="71" hidden="1" customHeight="1" spans="1:39">
      <c r="A21" s="39" t="s">
        <v>1783</v>
      </c>
      <c r="B21" s="10" t="s">
        <v>1712</v>
      </c>
      <c r="C21" s="10" t="s">
        <v>1713</v>
      </c>
      <c r="D21" s="10">
        <v>2013</v>
      </c>
      <c r="E21" s="40" t="s">
        <v>1784</v>
      </c>
      <c r="F21" s="10" t="s">
        <v>1715</v>
      </c>
      <c r="G21" s="43" t="s">
        <v>1781</v>
      </c>
      <c r="H21" s="47" t="s">
        <v>1785</v>
      </c>
      <c r="I21" s="41">
        <v>78</v>
      </c>
      <c r="J21" s="41">
        <v>73</v>
      </c>
      <c r="K21" s="41">
        <v>5</v>
      </c>
      <c r="L21" s="41">
        <v>78</v>
      </c>
      <c r="M21" s="41">
        <v>78</v>
      </c>
      <c r="N21" s="41"/>
      <c r="O21" s="43" t="s">
        <v>1724</v>
      </c>
      <c r="P21" s="43" t="s">
        <v>1759</v>
      </c>
      <c r="Q21" s="43"/>
      <c r="R21" s="43"/>
      <c r="S21" s="43"/>
      <c r="T21" s="43"/>
      <c r="U21" s="43"/>
      <c r="V21" s="43"/>
      <c r="W21" s="43"/>
      <c r="X21" s="10"/>
      <c r="Y21" s="10"/>
      <c r="Z21" s="10"/>
      <c r="AA21" s="43"/>
      <c r="AB21" s="43"/>
      <c r="AC21" s="10"/>
      <c r="AD21" s="10"/>
      <c r="AM21" s="23"/>
    </row>
    <row r="22" ht="71" hidden="1" customHeight="1" spans="1:39">
      <c r="A22" s="39" t="s">
        <v>1786</v>
      </c>
      <c r="B22" s="10" t="s">
        <v>1712</v>
      </c>
      <c r="C22" s="10" t="s">
        <v>1713</v>
      </c>
      <c r="D22" s="10">
        <v>2013</v>
      </c>
      <c r="E22" s="40" t="s">
        <v>1787</v>
      </c>
      <c r="F22" s="10" t="s">
        <v>1715</v>
      </c>
      <c r="G22" s="43" t="s">
        <v>1781</v>
      </c>
      <c r="H22" s="47" t="s">
        <v>1788</v>
      </c>
      <c r="I22" s="41">
        <v>24</v>
      </c>
      <c r="J22" s="41">
        <v>22</v>
      </c>
      <c r="K22" s="41">
        <v>2</v>
      </c>
      <c r="L22" s="41">
        <v>24</v>
      </c>
      <c r="M22" s="41">
        <v>24</v>
      </c>
      <c r="N22" s="41"/>
      <c r="O22" s="43" t="s">
        <v>1724</v>
      </c>
      <c r="P22" s="43" t="s">
        <v>1789</v>
      </c>
      <c r="Q22" s="43"/>
      <c r="R22" s="43"/>
      <c r="S22" s="43"/>
      <c r="T22" s="43"/>
      <c r="U22" s="43"/>
      <c r="V22" s="43"/>
      <c r="W22" s="43"/>
      <c r="X22" s="10"/>
      <c r="Y22" s="10"/>
      <c r="Z22" s="10"/>
      <c r="AA22" s="43"/>
      <c r="AB22" s="43"/>
      <c r="AC22" s="10"/>
      <c r="AD22" s="10"/>
      <c r="AM22" s="23"/>
    </row>
    <row r="23" ht="71" hidden="1" customHeight="1" spans="1:39">
      <c r="A23" s="39" t="s">
        <v>1790</v>
      </c>
      <c r="B23" s="10" t="s">
        <v>1712</v>
      </c>
      <c r="C23" s="10" t="s">
        <v>1713</v>
      </c>
      <c r="D23" s="10">
        <v>2013</v>
      </c>
      <c r="E23" s="40" t="s">
        <v>1791</v>
      </c>
      <c r="F23" s="10" t="s">
        <v>1715</v>
      </c>
      <c r="G23" s="43" t="s">
        <v>1792</v>
      </c>
      <c r="H23" s="47" t="s">
        <v>1793</v>
      </c>
      <c r="I23" s="41">
        <v>27</v>
      </c>
      <c r="J23" s="41">
        <v>25</v>
      </c>
      <c r="K23" s="41">
        <v>2</v>
      </c>
      <c r="L23" s="41">
        <v>27</v>
      </c>
      <c r="M23" s="41">
        <v>27</v>
      </c>
      <c r="N23" s="41"/>
      <c r="O23" s="43" t="s">
        <v>1724</v>
      </c>
      <c r="P23" s="43" t="s">
        <v>1725</v>
      </c>
      <c r="Q23" s="43"/>
      <c r="R23" s="43"/>
      <c r="S23" s="43"/>
      <c r="T23" s="43"/>
      <c r="U23" s="43"/>
      <c r="V23" s="43"/>
      <c r="W23" s="43"/>
      <c r="X23" s="10"/>
      <c r="Y23" s="10"/>
      <c r="Z23" s="10"/>
      <c r="AA23" s="43"/>
      <c r="AB23" s="43"/>
      <c r="AC23" s="10"/>
      <c r="AD23" s="10"/>
      <c r="AM23" s="23"/>
    </row>
    <row r="24" ht="71" hidden="1" customHeight="1" spans="1:39">
      <c r="A24" s="39" t="s">
        <v>1794</v>
      </c>
      <c r="B24" s="10" t="s">
        <v>1712</v>
      </c>
      <c r="C24" s="10" t="s">
        <v>1713</v>
      </c>
      <c r="D24" s="10">
        <v>2013</v>
      </c>
      <c r="E24" s="40" t="s">
        <v>1795</v>
      </c>
      <c r="F24" s="10" t="s">
        <v>1715</v>
      </c>
      <c r="G24" s="43" t="s">
        <v>1796</v>
      </c>
      <c r="H24" s="47" t="s">
        <v>1797</v>
      </c>
      <c r="I24" s="41">
        <v>43</v>
      </c>
      <c r="J24" s="41">
        <v>40</v>
      </c>
      <c r="K24" s="41">
        <v>3</v>
      </c>
      <c r="L24" s="41">
        <v>43</v>
      </c>
      <c r="M24" s="41">
        <v>43</v>
      </c>
      <c r="N24" s="41"/>
      <c r="O24" s="43" t="s">
        <v>1724</v>
      </c>
      <c r="P24" s="43" t="s">
        <v>1734</v>
      </c>
      <c r="Q24" s="43"/>
      <c r="R24" s="43"/>
      <c r="S24" s="43"/>
      <c r="T24" s="43"/>
      <c r="U24" s="43"/>
      <c r="V24" s="43"/>
      <c r="W24" s="43"/>
      <c r="X24" s="10"/>
      <c r="Y24" s="10"/>
      <c r="Z24" s="10"/>
      <c r="AA24" s="43"/>
      <c r="AB24" s="43"/>
      <c r="AC24" s="10"/>
      <c r="AD24" s="10"/>
      <c r="AM24" s="23"/>
    </row>
    <row r="25" ht="71" hidden="1" customHeight="1" spans="1:39">
      <c r="A25" s="39" t="s">
        <v>1798</v>
      </c>
      <c r="B25" s="10" t="s">
        <v>1712</v>
      </c>
      <c r="C25" s="10" t="s">
        <v>1713</v>
      </c>
      <c r="D25" s="10">
        <v>2013</v>
      </c>
      <c r="E25" s="40" t="s">
        <v>1799</v>
      </c>
      <c r="F25" s="10" t="s">
        <v>1715</v>
      </c>
      <c r="G25" s="43" t="s">
        <v>1800</v>
      </c>
      <c r="H25" s="47" t="s">
        <v>1801</v>
      </c>
      <c r="I25" s="41">
        <v>8</v>
      </c>
      <c r="J25" s="41">
        <v>7</v>
      </c>
      <c r="K25" s="41">
        <v>1</v>
      </c>
      <c r="L25" s="41">
        <v>8</v>
      </c>
      <c r="M25" s="41">
        <v>8</v>
      </c>
      <c r="N25" s="41"/>
      <c r="O25" s="43" t="s">
        <v>1724</v>
      </c>
      <c r="P25" s="43" t="s">
        <v>1759</v>
      </c>
      <c r="Q25" s="43"/>
      <c r="R25" s="43"/>
      <c r="S25" s="43"/>
      <c r="T25" s="43"/>
      <c r="U25" s="43"/>
      <c r="V25" s="43"/>
      <c r="W25" s="43"/>
      <c r="X25" s="10"/>
      <c r="Y25" s="10"/>
      <c r="Z25" s="10"/>
      <c r="AA25" s="43"/>
      <c r="AB25" s="43"/>
      <c r="AC25" s="10"/>
      <c r="AD25" s="10"/>
      <c r="AM25" s="23"/>
    </row>
    <row r="26" ht="71" hidden="1" customHeight="1" spans="1:39">
      <c r="A26" s="39" t="s">
        <v>1802</v>
      </c>
      <c r="B26" s="10" t="s">
        <v>1712</v>
      </c>
      <c r="C26" s="10" t="s">
        <v>1713</v>
      </c>
      <c r="D26" s="10">
        <v>2013</v>
      </c>
      <c r="E26" s="40" t="s">
        <v>1803</v>
      </c>
      <c r="F26" s="10" t="s">
        <v>1715</v>
      </c>
      <c r="G26" s="43" t="s">
        <v>1804</v>
      </c>
      <c r="H26" s="47" t="s">
        <v>1805</v>
      </c>
      <c r="I26" s="41">
        <v>10</v>
      </c>
      <c r="J26" s="41">
        <v>10</v>
      </c>
      <c r="K26" s="41">
        <v>0</v>
      </c>
      <c r="L26" s="41">
        <v>10</v>
      </c>
      <c r="M26" s="41">
        <v>10</v>
      </c>
      <c r="N26" s="41"/>
      <c r="O26" s="43" t="s">
        <v>1724</v>
      </c>
      <c r="P26" s="43" t="s">
        <v>1759</v>
      </c>
      <c r="Q26" s="43"/>
      <c r="R26" s="43"/>
      <c r="S26" s="43"/>
      <c r="T26" s="43"/>
      <c r="U26" s="43"/>
      <c r="V26" s="43"/>
      <c r="W26" s="43"/>
      <c r="X26" s="10"/>
      <c r="Y26" s="10"/>
      <c r="Z26" s="10"/>
      <c r="AA26" s="43"/>
      <c r="AB26" s="43"/>
      <c r="AC26" s="10"/>
      <c r="AD26" s="10"/>
      <c r="AM26" s="23"/>
    </row>
    <row r="27" ht="71" hidden="1" customHeight="1" spans="1:39">
      <c r="A27" s="39" t="s">
        <v>1806</v>
      </c>
      <c r="B27" s="10" t="s">
        <v>1712</v>
      </c>
      <c r="C27" s="10" t="s">
        <v>1713</v>
      </c>
      <c r="D27" s="10">
        <v>2013</v>
      </c>
      <c r="E27" s="40" t="s">
        <v>1807</v>
      </c>
      <c r="F27" s="10" t="s">
        <v>1715</v>
      </c>
      <c r="G27" s="43" t="s">
        <v>1808</v>
      </c>
      <c r="H27" s="47" t="s">
        <v>1809</v>
      </c>
      <c r="I27" s="41">
        <v>47</v>
      </c>
      <c r="J27" s="41">
        <v>40</v>
      </c>
      <c r="K27" s="41">
        <v>7</v>
      </c>
      <c r="L27" s="41">
        <v>47</v>
      </c>
      <c r="M27" s="41">
        <v>47</v>
      </c>
      <c r="N27" s="41"/>
      <c r="O27" s="43" t="s">
        <v>1724</v>
      </c>
      <c r="P27" s="43" t="s">
        <v>1719</v>
      </c>
      <c r="Q27" s="43"/>
      <c r="R27" s="43"/>
      <c r="S27" s="43"/>
      <c r="T27" s="43"/>
      <c r="U27" s="43"/>
      <c r="V27" s="43"/>
      <c r="W27" s="43"/>
      <c r="X27" s="10"/>
      <c r="Y27" s="10"/>
      <c r="Z27" s="10"/>
      <c r="AA27" s="43"/>
      <c r="AB27" s="43"/>
      <c r="AC27" s="10"/>
      <c r="AD27" s="10"/>
      <c r="AM27" s="23"/>
    </row>
    <row r="28" ht="71" hidden="1" customHeight="1" spans="1:39">
      <c r="A28" s="39" t="s">
        <v>1810</v>
      </c>
      <c r="B28" s="10" t="s">
        <v>1712</v>
      </c>
      <c r="C28" s="10" t="s">
        <v>1713</v>
      </c>
      <c r="D28" s="10">
        <v>2013</v>
      </c>
      <c r="E28" s="40" t="s">
        <v>1811</v>
      </c>
      <c r="F28" s="10" t="s">
        <v>1715</v>
      </c>
      <c r="G28" s="43" t="s">
        <v>1804</v>
      </c>
      <c r="H28" s="47" t="s">
        <v>1812</v>
      </c>
      <c r="I28" s="41">
        <v>71</v>
      </c>
      <c r="J28" s="41">
        <v>50</v>
      </c>
      <c r="K28" s="41">
        <v>21</v>
      </c>
      <c r="L28" s="41">
        <v>71</v>
      </c>
      <c r="M28" s="41">
        <v>71</v>
      </c>
      <c r="N28" s="41"/>
      <c r="O28" s="43" t="s">
        <v>1724</v>
      </c>
      <c r="P28" s="43" t="s">
        <v>1734</v>
      </c>
      <c r="Q28" s="43"/>
      <c r="R28" s="43"/>
      <c r="S28" s="43"/>
      <c r="T28" s="43"/>
      <c r="U28" s="43"/>
      <c r="V28" s="43"/>
      <c r="W28" s="43"/>
      <c r="X28" s="10"/>
      <c r="Y28" s="10"/>
      <c r="Z28" s="10"/>
      <c r="AA28" s="43"/>
      <c r="AB28" s="43"/>
      <c r="AC28" s="10"/>
      <c r="AD28" s="10"/>
      <c r="AM28" s="23"/>
    </row>
    <row r="29" ht="71" hidden="1" customHeight="1" spans="1:39">
      <c r="A29" s="39" t="s">
        <v>1813</v>
      </c>
      <c r="B29" s="10" t="s">
        <v>1712</v>
      </c>
      <c r="C29" s="10" t="s">
        <v>1713</v>
      </c>
      <c r="D29" s="10">
        <v>2013</v>
      </c>
      <c r="E29" s="40" t="s">
        <v>1814</v>
      </c>
      <c r="F29" s="10" t="s">
        <v>1715</v>
      </c>
      <c r="G29" s="43" t="s">
        <v>1737</v>
      </c>
      <c r="H29" s="47" t="s">
        <v>1815</v>
      </c>
      <c r="I29" s="41">
        <v>25</v>
      </c>
      <c r="J29" s="41">
        <v>23</v>
      </c>
      <c r="K29" s="41">
        <v>2</v>
      </c>
      <c r="L29" s="41">
        <v>25</v>
      </c>
      <c r="M29" s="41">
        <v>25</v>
      </c>
      <c r="N29" s="41"/>
      <c r="O29" s="43" t="s">
        <v>1724</v>
      </c>
      <c r="P29" s="43" t="s">
        <v>1725</v>
      </c>
      <c r="Q29" s="43"/>
      <c r="R29" s="43"/>
      <c r="S29" s="43"/>
      <c r="T29" s="43"/>
      <c r="U29" s="43"/>
      <c r="V29" s="43"/>
      <c r="W29" s="43"/>
      <c r="X29" s="10"/>
      <c r="Y29" s="10"/>
      <c r="Z29" s="10"/>
      <c r="AA29" s="43"/>
      <c r="AB29" s="43"/>
      <c r="AC29" s="10"/>
      <c r="AD29" s="10"/>
      <c r="AM29" s="23"/>
    </row>
    <row r="30" ht="71" hidden="1" customHeight="1" spans="1:39">
      <c r="A30" s="39" t="s">
        <v>1816</v>
      </c>
      <c r="B30" s="10" t="s">
        <v>1712</v>
      </c>
      <c r="C30" s="10" t="s">
        <v>1713</v>
      </c>
      <c r="D30" s="10">
        <v>2013</v>
      </c>
      <c r="E30" s="40" t="s">
        <v>1817</v>
      </c>
      <c r="F30" s="10" t="s">
        <v>1715</v>
      </c>
      <c r="G30" s="43" t="s">
        <v>1818</v>
      </c>
      <c r="H30" s="47" t="s">
        <v>1819</v>
      </c>
      <c r="I30" s="41">
        <v>85</v>
      </c>
      <c r="J30" s="41">
        <v>80</v>
      </c>
      <c r="K30" s="41">
        <v>5</v>
      </c>
      <c r="L30" s="41">
        <v>85</v>
      </c>
      <c r="M30" s="41">
        <v>85</v>
      </c>
      <c r="N30" s="41"/>
      <c r="O30" s="43" t="s">
        <v>1724</v>
      </c>
      <c r="P30" s="43" t="s">
        <v>1719</v>
      </c>
      <c r="Q30" s="43"/>
      <c r="R30" s="43"/>
      <c r="S30" s="43"/>
      <c r="T30" s="43"/>
      <c r="U30" s="43"/>
      <c r="V30" s="43"/>
      <c r="W30" s="43"/>
      <c r="X30" s="10"/>
      <c r="Y30" s="10"/>
      <c r="Z30" s="10"/>
      <c r="AA30" s="43"/>
      <c r="AB30" s="43"/>
      <c r="AC30" s="10"/>
      <c r="AD30" s="10"/>
      <c r="AM30" s="23"/>
    </row>
    <row r="31" ht="71" hidden="1" customHeight="1" spans="1:39">
      <c r="A31" s="39" t="s">
        <v>1820</v>
      </c>
      <c r="B31" s="10" t="s">
        <v>1712</v>
      </c>
      <c r="C31" s="10" t="s">
        <v>1713</v>
      </c>
      <c r="D31" s="10">
        <v>2013</v>
      </c>
      <c r="E31" s="40" t="s">
        <v>1821</v>
      </c>
      <c r="F31" s="10" t="s">
        <v>1715</v>
      </c>
      <c r="G31" s="43" t="s">
        <v>1822</v>
      </c>
      <c r="H31" s="47" t="s">
        <v>1823</v>
      </c>
      <c r="I31" s="41">
        <v>45</v>
      </c>
      <c r="J31" s="41">
        <v>40</v>
      </c>
      <c r="K31" s="41">
        <v>5</v>
      </c>
      <c r="L31" s="41">
        <v>45</v>
      </c>
      <c r="M31" s="41">
        <v>45</v>
      </c>
      <c r="N31" s="41"/>
      <c r="O31" s="43" t="s">
        <v>1724</v>
      </c>
      <c r="P31" s="43" t="s">
        <v>1719</v>
      </c>
      <c r="Q31" s="43"/>
      <c r="R31" s="43"/>
      <c r="S31" s="43"/>
      <c r="T31" s="43"/>
      <c r="U31" s="43"/>
      <c r="V31" s="43"/>
      <c r="W31" s="43"/>
      <c r="X31" s="10"/>
      <c r="Y31" s="10"/>
      <c r="Z31" s="10"/>
      <c r="AA31" s="43"/>
      <c r="AB31" s="43"/>
      <c r="AC31" s="10"/>
      <c r="AD31" s="10"/>
      <c r="AM31" s="23"/>
    </row>
    <row r="32" ht="71" hidden="1" customHeight="1" spans="1:39">
      <c r="A32" s="39" t="s">
        <v>1824</v>
      </c>
      <c r="B32" s="10" t="s">
        <v>1712</v>
      </c>
      <c r="C32" s="10" t="s">
        <v>1713</v>
      </c>
      <c r="D32" s="10">
        <v>2013</v>
      </c>
      <c r="E32" s="40" t="s">
        <v>1825</v>
      </c>
      <c r="F32" s="10" t="s">
        <v>1715</v>
      </c>
      <c r="G32" s="43" t="s">
        <v>1826</v>
      </c>
      <c r="H32" s="47" t="s">
        <v>1827</v>
      </c>
      <c r="I32" s="41">
        <v>50</v>
      </c>
      <c r="J32" s="41">
        <v>45</v>
      </c>
      <c r="K32" s="41">
        <v>5</v>
      </c>
      <c r="L32" s="41">
        <v>50</v>
      </c>
      <c r="M32" s="41">
        <v>50</v>
      </c>
      <c r="N32" s="41"/>
      <c r="O32" s="43" t="s">
        <v>1724</v>
      </c>
      <c r="P32" s="43" t="s">
        <v>1719</v>
      </c>
      <c r="Q32" s="43"/>
      <c r="R32" s="43"/>
      <c r="S32" s="43"/>
      <c r="T32" s="43"/>
      <c r="U32" s="43"/>
      <c r="V32" s="43"/>
      <c r="W32" s="43"/>
      <c r="X32" s="10"/>
      <c r="Y32" s="10"/>
      <c r="Z32" s="10"/>
      <c r="AA32" s="43"/>
      <c r="AB32" s="43"/>
      <c r="AC32" s="10"/>
      <c r="AD32" s="10"/>
      <c r="AM32" s="23"/>
    </row>
    <row r="33" ht="71" hidden="1" customHeight="1" spans="1:39">
      <c r="A33" s="39" t="s">
        <v>1828</v>
      </c>
      <c r="B33" s="10" t="s">
        <v>1712</v>
      </c>
      <c r="C33" s="10" t="s">
        <v>1713</v>
      </c>
      <c r="D33" s="10">
        <v>2013</v>
      </c>
      <c r="E33" s="40" t="s">
        <v>1829</v>
      </c>
      <c r="F33" s="10" t="s">
        <v>1715</v>
      </c>
      <c r="G33" s="43" t="s">
        <v>1830</v>
      </c>
      <c r="H33" s="47" t="s">
        <v>1831</v>
      </c>
      <c r="I33" s="41">
        <v>29</v>
      </c>
      <c r="J33" s="41">
        <v>26</v>
      </c>
      <c r="K33" s="41">
        <v>3</v>
      </c>
      <c r="L33" s="41">
        <v>26</v>
      </c>
      <c r="M33" s="41">
        <v>26</v>
      </c>
      <c r="N33" s="41"/>
      <c r="O33" s="43" t="s">
        <v>1718</v>
      </c>
      <c r="P33" s="43" t="s">
        <v>1789</v>
      </c>
      <c r="Q33" s="43"/>
      <c r="R33" s="43"/>
      <c r="S33" s="43"/>
      <c r="T33" s="43"/>
      <c r="U33" s="43"/>
      <c r="V33" s="43"/>
      <c r="W33" s="43"/>
      <c r="X33" s="10"/>
      <c r="Y33" s="10"/>
      <c r="Z33" s="10"/>
      <c r="AA33" s="43"/>
      <c r="AB33" s="43"/>
      <c r="AC33" s="10"/>
      <c r="AD33" s="10"/>
      <c r="AM33" s="23"/>
    </row>
    <row r="34" ht="71" hidden="1" customHeight="1" spans="1:39">
      <c r="A34" s="39" t="s">
        <v>1832</v>
      </c>
      <c r="B34" s="10" t="s">
        <v>1712</v>
      </c>
      <c r="C34" s="10" t="s">
        <v>1713</v>
      </c>
      <c r="D34" s="10">
        <v>2013</v>
      </c>
      <c r="E34" s="40" t="s">
        <v>1833</v>
      </c>
      <c r="F34" s="10" t="s">
        <v>1715</v>
      </c>
      <c r="G34" s="43" t="s">
        <v>1834</v>
      </c>
      <c r="H34" s="47" t="s">
        <v>1835</v>
      </c>
      <c r="I34" s="41">
        <v>26</v>
      </c>
      <c r="J34" s="41">
        <v>23</v>
      </c>
      <c r="K34" s="41">
        <v>3</v>
      </c>
      <c r="L34" s="41">
        <v>23</v>
      </c>
      <c r="M34" s="41">
        <v>23</v>
      </c>
      <c r="N34" s="41"/>
      <c r="O34" s="43" t="s">
        <v>1724</v>
      </c>
      <c r="P34" s="43" t="s">
        <v>1719</v>
      </c>
      <c r="Q34" s="43"/>
      <c r="R34" s="43"/>
      <c r="S34" s="43"/>
      <c r="T34" s="43"/>
      <c r="U34" s="43"/>
      <c r="V34" s="43"/>
      <c r="W34" s="43"/>
      <c r="X34" s="10"/>
      <c r="Y34" s="10"/>
      <c r="Z34" s="10"/>
      <c r="AA34" s="43"/>
      <c r="AB34" s="43"/>
      <c r="AC34" s="10"/>
      <c r="AD34" s="10"/>
      <c r="AM34" s="23"/>
    </row>
    <row r="35" ht="71" hidden="1" customHeight="1" spans="1:39">
      <c r="A35" s="39" t="s">
        <v>1836</v>
      </c>
      <c r="B35" s="10" t="s">
        <v>1712</v>
      </c>
      <c r="C35" s="10" t="s">
        <v>1713</v>
      </c>
      <c r="D35" s="10">
        <v>2013</v>
      </c>
      <c r="E35" s="40" t="s">
        <v>1837</v>
      </c>
      <c r="F35" s="10" t="s">
        <v>1715</v>
      </c>
      <c r="G35" s="43" t="s">
        <v>1838</v>
      </c>
      <c r="H35" s="47" t="s">
        <v>1839</v>
      </c>
      <c r="I35" s="41">
        <v>113</v>
      </c>
      <c r="J35" s="41">
        <v>110</v>
      </c>
      <c r="K35" s="41">
        <v>3</v>
      </c>
      <c r="L35" s="41">
        <v>110</v>
      </c>
      <c r="M35" s="41">
        <v>110</v>
      </c>
      <c r="N35" s="41"/>
      <c r="O35" s="43" t="s">
        <v>1724</v>
      </c>
      <c r="P35" s="43" t="s">
        <v>1719</v>
      </c>
      <c r="Q35" s="43"/>
      <c r="R35" s="43"/>
      <c r="S35" s="43"/>
      <c r="T35" s="43"/>
      <c r="U35" s="43"/>
      <c r="V35" s="43"/>
      <c r="W35" s="43"/>
      <c r="X35" s="10"/>
      <c r="Y35" s="10"/>
      <c r="Z35" s="10"/>
      <c r="AA35" s="43"/>
      <c r="AB35" s="43"/>
      <c r="AC35" s="10"/>
      <c r="AD35" s="10"/>
      <c r="AM35" s="23"/>
    </row>
    <row r="36" ht="71" hidden="1" customHeight="1" spans="1:39">
      <c r="A36" s="39" t="s">
        <v>1840</v>
      </c>
      <c r="B36" s="10" t="s">
        <v>1712</v>
      </c>
      <c r="C36" s="10" t="s">
        <v>1713</v>
      </c>
      <c r="D36" s="10">
        <v>2013</v>
      </c>
      <c r="E36" s="40" t="s">
        <v>1841</v>
      </c>
      <c r="F36" s="10" t="s">
        <v>1715</v>
      </c>
      <c r="G36" s="43" t="s">
        <v>1842</v>
      </c>
      <c r="H36" s="47" t="s">
        <v>1843</v>
      </c>
      <c r="I36" s="41">
        <v>40</v>
      </c>
      <c r="J36" s="41">
        <v>40</v>
      </c>
      <c r="K36" s="41">
        <v>0</v>
      </c>
      <c r="L36" s="41">
        <v>40</v>
      </c>
      <c r="M36" s="41">
        <v>40</v>
      </c>
      <c r="N36" s="41"/>
      <c r="O36" s="43" t="s">
        <v>1724</v>
      </c>
      <c r="P36" s="43" t="s">
        <v>1734</v>
      </c>
      <c r="Q36" s="43"/>
      <c r="R36" s="43"/>
      <c r="S36" s="43"/>
      <c r="T36" s="43"/>
      <c r="U36" s="43"/>
      <c r="V36" s="43"/>
      <c r="W36" s="43"/>
      <c r="X36" s="10"/>
      <c r="Y36" s="10"/>
      <c r="Z36" s="10"/>
      <c r="AA36" s="43"/>
      <c r="AB36" s="43"/>
      <c r="AC36" s="10"/>
      <c r="AD36" s="10"/>
      <c r="AM36" s="23"/>
    </row>
    <row r="37" ht="71" hidden="1" customHeight="1" spans="1:39">
      <c r="A37" s="39" t="s">
        <v>1844</v>
      </c>
      <c r="B37" s="10" t="s">
        <v>1712</v>
      </c>
      <c r="C37" s="10" t="s">
        <v>1713</v>
      </c>
      <c r="D37" s="10">
        <v>2014</v>
      </c>
      <c r="E37" s="40" t="s">
        <v>1845</v>
      </c>
      <c r="F37" s="10" t="s">
        <v>1715</v>
      </c>
      <c r="G37" s="43" t="s">
        <v>1846</v>
      </c>
      <c r="H37" s="47"/>
      <c r="I37" s="41">
        <v>45</v>
      </c>
      <c r="J37" s="41">
        <v>45</v>
      </c>
      <c r="K37" s="41">
        <v>0</v>
      </c>
      <c r="L37" s="41">
        <v>50</v>
      </c>
      <c r="M37" s="41">
        <v>50</v>
      </c>
      <c r="N37" s="41"/>
      <c r="O37" s="43" t="s">
        <v>1724</v>
      </c>
      <c r="P37" s="43" t="s">
        <v>1751</v>
      </c>
      <c r="Q37" s="43"/>
      <c r="R37" s="43"/>
      <c r="S37" s="43"/>
      <c r="T37" s="43"/>
      <c r="U37" s="43"/>
      <c r="V37" s="43"/>
      <c r="W37" s="43"/>
      <c r="X37" s="10"/>
      <c r="Y37" s="10"/>
      <c r="Z37" s="10"/>
      <c r="AA37" s="43"/>
      <c r="AB37" s="43"/>
      <c r="AC37" s="10"/>
      <c r="AD37" s="10"/>
      <c r="AM37" s="23"/>
    </row>
    <row r="38" ht="71" hidden="1" customHeight="1" spans="1:39">
      <c r="A38" s="39" t="s">
        <v>1847</v>
      </c>
      <c r="B38" s="10" t="s">
        <v>1712</v>
      </c>
      <c r="C38" s="10" t="s">
        <v>1713</v>
      </c>
      <c r="D38" s="10">
        <v>2014</v>
      </c>
      <c r="E38" s="40" t="s">
        <v>1848</v>
      </c>
      <c r="F38" s="10" t="s">
        <v>1715</v>
      </c>
      <c r="G38" s="43" t="s">
        <v>1849</v>
      </c>
      <c r="H38" s="47"/>
      <c r="I38" s="41">
        <v>195</v>
      </c>
      <c r="J38" s="41">
        <v>130</v>
      </c>
      <c r="K38" s="41">
        <v>65</v>
      </c>
      <c r="L38" s="41">
        <v>120.4</v>
      </c>
      <c r="M38" s="41">
        <v>120.4</v>
      </c>
      <c r="N38" s="41"/>
      <c r="O38" s="43" t="s">
        <v>1724</v>
      </c>
      <c r="P38" s="43" t="s">
        <v>1759</v>
      </c>
      <c r="Q38" s="43"/>
      <c r="R38" s="43"/>
      <c r="S38" s="43"/>
      <c r="T38" s="43"/>
      <c r="U38" s="43"/>
      <c r="V38" s="43"/>
      <c r="W38" s="43"/>
      <c r="X38" s="10"/>
      <c r="Y38" s="10"/>
      <c r="Z38" s="10"/>
      <c r="AA38" s="43"/>
      <c r="AB38" s="43"/>
      <c r="AC38" s="10"/>
      <c r="AD38" s="10"/>
      <c r="AM38" s="23"/>
    </row>
    <row r="39" ht="71" hidden="1" customHeight="1" spans="1:39">
      <c r="A39" s="39" t="s">
        <v>1850</v>
      </c>
      <c r="B39" s="10" t="s">
        <v>1712</v>
      </c>
      <c r="C39" s="10" t="s">
        <v>1713</v>
      </c>
      <c r="D39" s="10">
        <v>2014</v>
      </c>
      <c r="E39" s="40" t="s">
        <v>1851</v>
      </c>
      <c r="F39" s="10" t="s">
        <v>1715</v>
      </c>
      <c r="G39" s="43" t="s">
        <v>1852</v>
      </c>
      <c r="H39" s="47"/>
      <c r="I39" s="41">
        <v>45</v>
      </c>
      <c r="J39" s="41">
        <v>45</v>
      </c>
      <c r="K39" s="41">
        <v>0</v>
      </c>
      <c r="L39" s="41">
        <v>45</v>
      </c>
      <c r="M39" s="41">
        <v>45</v>
      </c>
      <c r="N39" s="41"/>
      <c r="O39" s="43" t="s">
        <v>1724</v>
      </c>
      <c r="P39" s="43" t="s">
        <v>1719</v>
      </c>
      <c r="Q39" s="43"/>
      <c r="R39" s="43"/>
      <c r="S39" s="43"/>
      <c r="T39" s="43"/>
      <c r="U39" s="43"/>
      <c r="V39" s="43"/>
      <c r="W39" s="43"/>
      <c r="X39" s="10"/>
      <c r="Y39" s="10"/>
      <c r="Z39" s="10"/>
      <c r="AA39" s="43"/>
      <c r="AB39" s="43"/>
      <c r="AC39" s="10"/>
      <c r="AD39" s="10"/>
      <c r="AM39" s="23"/>
    </row>
    <row r="40" ht="71" hidden="1" customHeight="1" spans="1:39">
      <c r="A40" s="39" t="s">
        <v>1853</v>
      </c>
      <c r="B40" s="10" t="s">
        <v>1712</v>
      </c>
      <c r="C40" s="10" t="s">
        <v>1713</v>
      </c>
      <c r="D40" s="10">
        <v>2014</v>
      </c>
      <c r="E40" s="40" t="s">
        <v>1854</v>
      </c>
      <c r="F40" s="10" t="s">
        <v>1715</v>
      </c>
      <c r="G40" s="43" t="s">
        <v>1855</v>
      </c>
      <c r="H40" s="47"/>
      <c r="I40" s="41">
        <v>58</v>
      </c>
      <c r="J40" s="41">
        <v>58</v>
      </c>
      <c r="K40" s="41">
        <v>0</v>
      </c>
      <c r="L40" s="41">
        <v>61.9</v>
      </c>
      <c r="M40" s="41">
        <v>61.9</v>
      </c>
      <c r="N40" s="41"/>
      <c r="O40" s="43" t="s">
        <v>1724</v>
      </c>
      <c r="P40" s="43" t="s">
        <v>1789</v>
      </c>
      <c r="Q40" s="43"/>
      <c r="R40" s="43"/>
      <c r="S40" s="43"/>
      <c r="T40" s="43"/>
      <c r="U40" s="43"/>
      <c r="V40" s="43"/>
      <c r="W40" s="43"/>
      <c r="X40" s="10"/>
      <c r="Y40" s="10"/>
      <c r="Z40" s="10"/>
      <c r="AA40" s="43"/>
      <c r="AB40" s="43"/>
      <c r="AC40" s="10"/>
      <c r="AD40" s="10"/>
      <c r="AM40" s="23"/>
    </row>
    <row r="41" ht="71" hidden="1" customHeight="1" spans="1:39">
      <c r="A41" s="39" t="s">
        <v>1856</v>
      </c>
      <c r="B41" s="10" t="s">
        <v>1712</v>
      </c>
      <c r="C41" s="10" t="s">
        <v>1713</v>
      </c>
      <c r="D41" s="10">
        <v>2014</v>
      </c>
      <c r="E41" s="40" t="s">
        <v>1857</v>
      </c>
      <c r="F41" s="10" t="s">
        <v>1715</v>
      </c>
      <c r="G41" s="43" t="s">
        <v>1858</v>
      </c>
      <c r="H41" s="47"/>
      <c r="I41" s="41">
        <v>48</v>
      </c>
      <c r="J41" s="41">
        <v>48</v>
      </c>
      <c r="K41" s="41">
        <v>0</v>
      </c>
      <c r="L41" s="41">
        <v>49.3</v>
      </c>
      <c r="M41" s="41">
        <v>49.3</v>
      </c>
      <c r="N41" s="41"/>
      <c r="O41" s="43" t="s">
        <v>1718</v>
      </c>
      <c r="P41" s="43" t="s">
        <v>1789</v>
      </c>
      <c r="Q41" s="43"/>
      <c r="R41" s="43"/>
      <c r="S41" s="43"/>
      <c r="T41" s="43"/>
      <c r="U41" s="43"/>
      <c r="V41" s="43"/>
      <c r="W41" s="43"/>
      <c r="X41" s="10"/>
      <c r="Y41" s="10"/>
      <c r="Z41" s="10"/>
      <c r="AA41" s="43"/>
      <c r="AB41" s="43"/>
      <c r="AC41" s="10"/>
      <c r="AD41" s="10"/>
      <c r="AM41" s="23"/>
    </row>
    <row r="42" ht="71" hidden="1" customHeight="1" spans="1:39">
      <c r="A42" s="39" t="s">
        <v>1859</v>
      </c>
      <c r="B42" s="10" t="s">
        <v>1712</v>
      </c>
      <c r="C42" s="10" t="s">
        <v>1713</v>
      </c>
      <c r="D42" s="10">
        <v>2014</v>
      </c>
      <c r="E42" s="40" t="s">
        <v>1860</v>
      </c>
      <c r="F42" s="10" t="s">
        <v>1715</v>
      </c>
      <c r="G42" s="43" t="s">
        <v>1770</v>
      </c>
      <c r="H42" s="47" t="s">
        <v>1861</v>
      </c>
      <c r="I42" s="41">
        <v>55</v>
      </c>
      <c r="J42" s="41">
        <v>50</v>
      </c>
      <c r="K42" s="41">
        <v>5</v>
      </c>
      <c r="L42" s="41">
        <v>53.73</v>
      </c>
      <c r="M42" s="41">
        <v>53.73</v>
      </c>
      <c r="N42" s="41"/>
      <c r="O42" s="43" t="s">
        <v>1724</v>
      </c>
      <c r="P42" s="43" t="s">
        <v>1759</v>
      </c>
      <c r="Q42" s="43"/>
      <c r="R42" s="43"/>
      <c r="S42" s="43"/>
      <c r="T42" s="43"/>
      <c r="U42" s="43"/>
      <c r="V42" s="43"/>
      <c r="W42" s="43"/>
      <c r="X42" s="10"/>
      <c r="Y42" s="10"/>
      <c r="Z42" s="10"/>
      <c r="AA42" s="43"/>
      <c r="AB42" s="43"/>
      <c r="AC42" s="10"/>
      <c r="AD42" s="10"/>
      <c r="AM42" s="23"/>
    </row>
    <row r="43" ht="71" hidden="1" customHeight="1" spans="1:39">
      <c r="A43" s="39" t="s">
        <v>1862</v>
      </c>
      <c r="B43" s="10" t="s">
        <v>1712</v>
      </c>
      <c r="C43" s="10" t="s">
        <v>1713</v>
      </c>
      <c r="D43" s="10">
        <v>2014</v>
      </c>
      <c r="E43" s="40" t="s">
        <v>1863</v>
      </c>
      <c r="F43" s="10" t="s">
        <v>1715</v>
      </c>
      <c r="G43" s="43" t="s">
        <v>1770</v>
      </c>
      <c r="H43" s="47" t="s">
        <v>1864</v>
      </c>
      <c r="I43" s="41">
        <v>38</v>
      </c>
      <c r="J43" s="41">
        <v>38</v>
      </c>
      <c r="K43" s="41">
        <v>0</v>
      </c>
      <c r="L43" s="41">
        <v>76</v>
      </c>
      <c r="M43" s="41">
        <v>76</v>
      </c>
      <c r="N43" s="41"/>
      <c r="O43" s="43" t="s">
        <v>1718</v>
      </c>
      <c r="P43" s="43" t="s">
        <v>1789</v>
      </c>
      <c r="Q43" s="43"/>
      <c r="R43" s="43"/>
      <c r="S43" s="43"/>
      <c r="T43" s="43"/>
      <c r="U43" s="43"/>
      <c r="V43" s="43"/>
      <c r="W43" s="43"/>
      <c r="X43" s="10"/>
      <c r="Y43" s="10"/>
      <c r="Z43" s="10"/>
      <c r="AA43" s="43"/>
      <c r="AB43" s="43"/>
      <c r="AC43" s="10"/>
      <c r="AD43" s="10"/>
      <c r="AJ43" s="23" t="s">
        <v>1865</v>
      </c>
      <c r="AM43" s="23"/>
    </row>
    <row r="44" ht="71" hidden="1" customHeight="1" spans="1:39">
      <c r="A44" s="39" t="s">
        <v>1866</v>
      </c>
      <c r="B44" s="10" t="s">
        <v>1712</v>
      </c>
      <c r="C44" s="10" t="s">
        <v>1713</v>
      </c>
      <c r="D44" s="10">
        <v>2014</v>
      </c>
      <c r="E44" s="40" t="s">
        <v>1867</v>
      </c>
      <c r="F44" s="10" t="s">
        <v>1715</v>
      </c>
      <c r="G44" s="43" t="s">
        <v>1868</v>
      </c>
      <c r="H44" s="47"/>
      <c r="I44" s="41">
        <v>124.78</v>
      </c>
      <c r="J44" s="41">
        <v>124.78</v>
      </c>
      <c r="K44" s="41">
        <v>0</v>
      </c>
      <c r="L44" s="41">
        <v>124.78</v>
      </c>
      <c r="M44" s="41">
        <v>124.78</v>
      </c>
      <c r="N44" s="41"/>
      <c r="O44" s="43" t="s">
        <v>1724</v>
      </c>
      <c r="P44" s="43" t="s">
        <v>1759</v>
      </c>
      <c r="Q44" s="43"/>
      <c r="R44" s="43"/>
      <c r="S44" s="43"/>
      <c r="T44" s="43"/>
      <c r="U44" s="43"/>
      <c r="V44" s="43"/>
      <c r="W44" s="43"/>
      <c r="X44" s="10"/>
      <c r="Y44" s="10"/>
      <c r="Z44" s="10"/>
      <c r="AA44" s="43"/>
      <c r="AB44" s="43"/>
      <c r="AC44" s="10"/>
      <c r="AD44" s="10"/>
      <c r="AM44" s="23"/>
    </row>
    <row r="45" ht="71" hidden="1" customHeight="1" spans="1:39">
      <c r="A45" s="39" t="s">
        <v>1869</v>
      </c>
      <c r="B45" s="10" t="s">
        <v>1712</v>
      </c>
      <c r="C45" s="10" t="s">
        <v>1713</v>
      </c>
      <c r="D45" s="10">
        <v>2014</v>
      </c>
      <c r="E45" s="40" t="s">
        <v>1870</v>
      </c>
      <c r="F45" s="10" t="s">
        <v>1715</v>
      </c>
      <c r="G45" s="43" t="s">
        <v>1868</v>
      </c>
      <c r="H45" s="47"/>
      <c r="I45" s="41">
        <v>185</v>
      </c>
      <c r="J45" s="41">
        <v>185</v>
      </c>
      <c r="K45" s="41">
        <v>0</v>
      </c>
      <c r="L45" s="41">
        <v>185</v>
      </c>
      <c r="M45" s="41">
        <v>185</v>
      </c>
      <c r="N45" s="41"/>
      <c r="O45" s="43" t="s">
        <v>1724</v>
      </c>
      <c r="P45" s="43" t="s">
        <v>1759</v>
      </c>
      <c r="Q45" s="43"/>
      <c r="R45" s="43"/>
      <c r="S45" s="43"/>
      <c r="T45" s="43"/>
      <c r="U45" s="43"/>
      <c r="V45" s="43"/>
      <c r="W45" s="43"/>
      <c r="X45" s="10"/>
      <c r="Y45" s="10"/>
      <c r="Z45" s="10"/>
      <c r="AA45" s="43"/>
      <c r="AB45" s="43"/>
      <c r="AC45" s="10"/>
      <c r="AD45" s="10"/>
      <c r="AM45" s="23"/>
    </row>
    <row r="46" ht="71" hidden="1" customHeight="1" spans="1:39">
      <c r="A46" s="39" t="s">
        <v>1871</v>
      </c>
      <c r="B46" s="10" t="s">
        <v>1712</v>
      </c>
      <c r="C46" s="10" t="s">
        <v>1713</v>
      </c>
      <c r="D46" s="10">
        <v>2014</v>
      </c>
      <c r="E46" s="40" t="s">
        <v>1872</v>
      </c>
      <c r="F46" s="10" t="s">
        <v>1715</v>
      </c>
      <c r="G46" s="43" t="s">
        <v>1868</v>
      </c>
      <c r="H46" s="47"/>
      <c r="I46" s="41">
        <v>280</v>
      </c>
      <c r="J46" s="41">
        <v>280</v>
      </c>
      <c r="K46" s="41">
        <v>0</v>
      </c>
      <c r="L46" s="41">
        <v>280</v>
      </c>
      <c r="M46" s="41">
        <v>280</v>
      </c>
      <c r="N46" s="41"/>
      <c r="O46" s="43" t="s">
        <v>1724</v>
      </c>
      <c r="P46" s="43" t="s">
        <v>1759</v>
      </c>
      <c r="Q46" s="43"/>
      <c r="R46" s="43"/>
      <c r="S46" s="43"/>
      <c r="T46" s="43"/>
      <c r="U46" s="43"/>
      <c r="V46" s="43"/>
      <c r="W46" s="43"/>
      <c r="X46" s="10"/>
      <c r="Y46" s="10"/>
      <c r="Z46" s="10"/>
      <c r="AA46" s="43"/>
      <c r="AB46" s="43"/>
      <c r="AC46" s="10"/>
      <c r="AD46" s="10"/>
      <c r="AM46" s="23"/>
    </row>
    <row r="47" ht="71" hidden="1" customHeight="1" spans="1:39">
      <c r="A47" s="39" t="s">
        <v>1873</v>
      </c>
      <c r="B47" s="10" t="s">
        <v>1712</v>
      </c>
      <c r="C47" s="10" t="s">
        <v>1713</v>
      </c>
      <c r="D47" s="10">
        <v>2014</v>
      </c>
      <c r="E47" s="40" t="s">
        <v>1874</v>
      </c>
      <c r="F47" s="10" t="s">
        <v>1715</v>
      </c>
      <c r="G47" s="43" t="s">
        <v>1875</v>
      </c>
      <c r="H47" s="47" t="s">
        <v>1876</v>
      </c>
      <c r="I47" s="41">
        <v>63</v>
      </c>
      <c r="J47" s="41">
        <v>63</v>
      </c>
      <c r="K47" s="41">
        <v>0</v>
      </c>
      <c r="L47" s="41">
        <v>68</v>
      </c>
      <c r="M47" s="41">
        <v>68</v>
      </c>
      <c r="N47" s="41"/>
      <c r="O47" s="43" t="s">
        <v>1724</v>
      </c>
      <c r="P47" s="43" t="s">
        <v>1751</v>
      </c>
      <c r="Q47" s="43"/>
      <c r="R47" s="43"/>
      <c r="S47" s="43"/>
      <c r="T47" s="43"/>
      <c r="U47" s="43"/>
      <c r="V47" s="43"/>
      <c r="W47" s="43"/>
      <c r="X47" s="10"/>
      <c r="Y47" s="10"/>
      <c r="Z47" s="10"/>
      <c r="AA47" s="43"/>
      <c r="AB47" s="43"/>
      <c r="AC47" s="10"/>
      <c r="AD47" s="10"/>
      <c r="AM47" s="23"/>
    </row>
    <row r="48" ht="71" hidden="1" customHeight="1" spans="1:39">
      <c r="A48" s="39" t="s">
        <v>1877</v>
      </c>
      <c r="B48" s="10" t="s">
        <v>1712</v>
      </c>
      <c r="C48" s="10" t="s">
        <v>1713</v>
      </c>
      <c r="D48" s="10">
        <v>2014</v>
      </c>
      <c r="E48" s="40" t="s">
        <v>1878</v>
      </c>
      <c r="F48" s="10" t="s">
        <v>1715</v>
      </c>
      <c r="G48" s="43" t="s">
        <v>1879</v>
      </c>
      <c r="H48" s="47" t="s">
        <v>1880</v>
      </c>
      <c r="I48" s="41">
        <v>60</v>
      </c>
      <c r="J48" s="41">
        <v>60</v>
      </c>
      <c r="K48" s="41">
        <v>0</v>
      </c>
      <c r="L48" s="41">
        <v>119.08</v>
      </c>
      <c r="M48" s="41">
        <v>119.08</v>
      </c>
      <c r="N48" s="41"/>
      <c r="O48" s="43" t="s">
        <v>1724</v>
      </c>
      <c r="P48" s="43" t="s">
        <v>1881</v>
      </c>
      <c r="Q48" s="43"/>
      <c r="R48" s="43"/>
      <c r="S48" s="43"/>
      <c r="T48" s="43"/>
      <c r="U48" s="43"/>
      <c r="V48" s="43"/>
      <c r="W48" s="43"/>
      <c r="X48" s="10"/>
      <c r="Y48" s="10"/>
      <c r="Z48" s="10"/>
      <c r="AA48" s="43"/>
      <c r="AB48" s="43"/>
      <c r="AC48" s="10"/>
      <c r="AD48" s="10"/>
      <c r="AM48" s="23"/>
    </row>
    <row r="49" ht="71" hidden="1" customHeight="1" spans="1:39">
      <c r="A49" s="39" t="s">
        <v>1882</v>
      </c>
      <c r="B49" s="10" t="s">
        <v>1712</v>
      </c>
      <c r="C49" s="10" t="s">
        <v>1713</v>
      </c>
      <c r="D49" s="10">
        <v>2014</v>
      </c>
      <c r="E49" s="40" t="s">
        <v>1883</v>
      </c>
      <c r="F49" s="10" t="s">
        <v>1715</v>
      </c>
      <c r="G49" s="43" t="s">
        <v>1822</v>
      </c>
      <c r="H49" s="47" t="s">
        <v>1884</v>
      </c>
      <c r="I49" s="41">
        <v>300</v>
      </c>
      <c r="J49" s="41">
        <v>300</v>
      </c>
      <c r="K49" s="41">
        <v>0</v>
      </c>
      <c r="L49" s="41">
        <v>415</v>
      </c>
      <c r="M49" s="41">
        <v>415</v>
      </c>
      <c r="N49" s="41"/>
      <c r="O49" s="43" t="s">
        <v>1724</v>
      </c>
      <c r="P49" s="43" t="s">
        <v>1751</v>
      </c>
      <c r="Q49" s="43"/>
      <c r="R49" s="43"/>
      <c r="S49" s="43"/>
      <c r="T49" s="43"/>
      <c r="U49" s="43"/>
      <c r="V49" s="43"/>
      <c r="W49" s="43"/>
      <c r="X49" s="10"/>
      <c r="Y49" s="10"/>
      <c r="Z49" s="10"/>
      <c r="AA49" s="43"/>
      <c r="AB49" s="43"/>
      <c r="AC49" s="10"/>
      <c r="AD49" s="10"/>
      <c r="AM49" s="23"/>
    </row>
    <row r="50" ht="71" hidden="1" customHeight="1" spans="1:39">
      <c r="A50" s="39" t="s">
        <v>1885</v>
      </c>
      <c r="B50" s="10" t="s">
        <v>1712</v>
      </c>
      <c r="C50" s="10" t="s">
        <v>1713</v>
      </c>
      <c r="D50" s="10">
        <v>2014</v>
      </c>
      <c r="E50" s="40" t="s">
        <v>1886</v>
      </c>
      <c r="F50" s="10" t="s">
        <v>1715</v>
      </c>
      <c r="G50" s="43" t="s">
        <v>1887</v>
      </c>
      <c r="H50" s="47" t="s">
        <v>1888</v>
      </c>
      <c r="I50" s="41">
        <v>100</v>
      </c>
      <c r="J50" s="41">
        <v>100</v>
      </c>
      <c r="K50" s="41">
        <v>0</v>
      </c>
      <c r="L50" s="41">
        <v>122.97</v>
      </c>
      <c r="M50" s="41">
        <v>122.97</v>
      </c>
      <c r="N50" s="41"/>
      <c r="O50" s="43" t="s">
        <v>1718</v>
      </c>
      <c r="P50" s="43" t="s">
        <v>1789</v>
      </c>
      <c r="Q50" s="43"/>
      <c r="R50" s="43"/>
      <c r="S50" s="43"/>
      <c r="T50" s="43"/>
      <c r="U50" s="43"/>
      <c r="V50" s="43"/>
      <c r="W50" s="43"/>
      <c r="X50" s="10"/>
      <c r="Y50" s="10"/>
      <c r="Z50" s="10"/>
      <c r="AA50" s="43"/>
      <c r="AB50" s="43"/>
      <c r="AC50" s="10"/>
      <c r="AD50" s="10"/>
      <c r="AM50" s="23"/>
    </row>
    <row r="51" ht="71" hidden="1" customHeight="1" spans="1:39">
      <c r="A51" s="39" t="s">
        <v>1889</v>
      </c>
      <c r="B51" s="10" t="s">
        <v>1712</v>
      </c>
      <c r="C51" s="10" t="s">
        <v>1713</v>
      </c>
      <c r="D51" s="10">
        <v>2014</v>
      </c>
      <c r="E51" s="40" t="s">
        <v>1890</v>
      </c>
      <c r="F51" s="10" t="s">
        <v>1715</v>
      </c>
      <c r="G51" s="43" t="s">
        <v>1891</v>
      </c>
      <c r="H51" s="47" t="s">
        <v>1892</v>
      </c>
      <c r="I51" s="41">
        <v>216</v>
      </c>
      <c r="J51" s="41">
        <v>216</v>
      </c>
      <c r="K51" s="41">
        <v>0</v>
      </c>
      <c r="L51" s="41">
        <v>387</v>
      </c>
      <c r="M51" s="41">
        <v>387</v>
      </c>
      <c r="N51" s="41"/>
      <c r="O51" s="43" t="s">
        <v>1724</v>
      </c>
      <c r="P51" s="43" t="s">
        <v>1751</v>
      </c>
      <c r="Q51" s="43"/>
      <c r="R51" s="43"/>
      <c r="S51" s="43"/>
      <c r="T51" s="43"/>
      <c r="U51" s="43"/>
      <c r="V51" s="43"/>
      <c r="W51" s="43"/>
      <c r="X51" s="10"/>
      <c r="Y51" s="10"/>
      <c r="Z51" s="10"/>
      <c r="AA51" s="43"/>
      <c r="AB51" s="43"/>
      <c r="AC51" s="10"/>
      <c r="AD51" s="10"/>
      <c r="AM51" s="23"/>
    </row>
    <row r="52" ht="71" hidden="1" customHeight="1" spans="1:39">
      <c r="A52" s="39" t="s">
        <v>1893</v>
      </c>
      <c r="B52" s="10" t="s">
        <v>1712</v>
      </c>
      <c r="C52" s="10" t="s">
        <v>1713</v>
      </c>
      <c r="D52" s="10">
        <v>2014</v>
      </c>
      <c r="E52" s="40" t="s">
        <v>1894</v>
      </c>
      <c r="F52" s="10" t="s">
        <v>1715</v>
      </c>
      <c r="G52" s="43" t="s">
        <v>1792</v>
      </c>
      <c r="H52" s="47" t="s">
        <v>1895</v>
      </c>
      <c r="I52" s="41">
        <v>56</v>
      </c>
      <c r="J52" s="41">
        <v>56</v>
      </c>
      <c r="K52" s="41">
        <v>0</v>
      </c>
      <c r="L52" s="41">
        <v>57.986</v>
      </c>
      <c r="M52" s="41">
        <v>57.986</v>
      </c>
      <c r="N52" s="41"/>
      <c r="O52" s="43" t="s">
        <v>1724</v>
      </c>
      <c r="P52" s="43" t="s">
        <v>1759</v>
      </c>
      <c r="Q52" s="43"/>
      <c r="R52" s="43"/>
      <c r="S52" s="43"/>
      <c r="T52" s="43"/>
      <c r="U52" s="43"/>
      <c r="V52" s="43"/>
      <c r="W52" s="43"/>
      <c r="X52" s="10"/>
      <c r="Y52" s="10"/>
      <c r="Z52" s="10"/>
      <c r="AA52" s="43"/>
      <c r="AB52" s="43"/>
      <c r="AC52" s="10"/>
      <c r="AD52" s="10"/>
      <c r="AM52" s="23"/>
    </row>
    <row r="53" ht="71" hidden="1" customHeight="1" spans="1:39">
      <c r="A53" s="39" t="s">
        <v>1896</v>
      </c>
      <c r="B53" s="10" t="s">
        <v>1712</v>
      </c>
      <c r="C53" s="10" t="s">
        <v>1713</v>
      </c>
      <c r="D53" s="10">
        <v>2014</v>
      </c>
      <c r="E53" s="40" t="s">
        <v>1897</v>
      </c>
      <c r="F53" s="10" t="s">
        <v>1715</v>
      </c>
      <c r="G53" s="43" t="s">
        <v>1770</v>
      </c>
      <c r="H53" s="47" t="s">
        <v>1898</v>
      </c>
      <c r="I53" s="41">
        <v>22</v>
      </c>
      <c r="J53" s="41">
        <v>20</v>
      </c>
      <c r="K53" s="41">
        <v>2</v>
      </c>
      <c r="L53" s="41">
        <v>22</v>
      </c>
      <c r="M53" s="41">
        <v>22</v>
      </c>
      <c r="N53" s="41"/>
      <c r="O53" s="43" t="s">
        <v>1724</v>
      </c>
      <c r="P53" s="43" t="s">
        <v>1759</v>
      </c>
      <c r="Q53" s="43"/>
      <c r="R53" s="43"/>
      <c r="S53" s="43"/>
      <c r="T53" s="43"/>
      <c r="U53" s="43"/>
      <c r="V53" s="43"/>
      <c r="W53" s="43"/>
      <c r="X53" s="10"/>
      <c r="Y53" s="10"/>
      <c r="Z53" s="10"/>
      <c r="AA53" s="43"/>
      <c r="AB53" s="43"/>
      <c r="AC53" s="10"/>
      <c r="AD53" s="10"/>
      <c r="AM53" s="23"/>
    </row>
    <row r="54" ht="71" hidden="1" customHeight="1" spans="1:39">
      <c r="A54" s="39" t="s">
        <v>1899</v>
      </c>
      <c r="B54" s="10" t="s">
        <v>1712</v>
      </c>
      <c r="C54" s="10" t="s">
        <v>1713</v>
      </c>
      <c r="D54" s="10">
        <v>2014</v>
      </c>
      <c r="E54" s="40" t="s">
        <v>1900</v>
      </c>
      <c r="F54" s="10" t="s">
        <v>1715</v>
      </c>
      <c r="G54" s="43" t="s">
        <v>1901</v>
      </c>
      <c r="H54" s="47" t="s">
        <v>1902</v>
      </c>
      <c r="I54" s="41">
        <v>228</v>
      </c>
      <c r="J54" s="41">
        <v>200</v>
      </c>
      <c r="K54" s="41">
        <v>28</v>
      </c>
      <c r="L54" s="41">
        <v>200</v>
      </c>
      <c r="M54" s="41">
        <v>200</v>
      </c>
      <c r="N54" s="41"/>
      <c r="O54" s="43" t="s">
        <v>1724</v>
      </c>
      <c r="P54" s="43" t="s">
        <v>1719</v>
      </c>
      <c r="Q54" s="43"/>
      <c r="R54" s="43"/>
      <c r="S54" s="43"/>
      <c r="T54" s="43"/>
      <c r="U54" s="43"/>
      <c r="V54" s="43"/>
      <c r="W54" s="43"/>
      <c r="X54" s="10"/>
      <c r="Y54" s="10"/>
      <c r="Z54" s="10"/>
      <c r="AA54" s="43"/>
      <c r="AB54" s="43"/>
      <c r="AC54" s="10"/>
      <c r="AD54" s="10"/>
      <c r="AM54" s="23"/>
    </row>
    <row r="55" ht="71" hidden="1" customHeight="1" spans="1:39">
      <c r="A55" s="39" t="s">
        <v>1903</v>
      </c>
      <c r="B55" s="10" t="s">
        <v>1712</v>
      </c>
      <c r="C55" s="10" t="s">
        <v>1713</v>
      </c>
      <c r="D55" s="10">
        <v>2014</v>
      </c>
      <c r="E55" s="40" t="s">
        <v>1904</v>
      </c>
      <c r="F55" s="10" t="s">
        <v>1715</v>
      </c>
      <c r="G55" s="43" t="s">
        <v>1770</v>
      </c>
      <c r="H55" s="47" t="s">
        <v>1905</v>
      </c>
      <c r="I55" s="41">
        <v>28</v>
      </c>
      <c r="J55" s="41">
        <v>25</v>
      </c>
      <c r="K55" s="41">
        <v>3</v>
      </c>
      <c r="L55" s="41">
        <v>25</v>
      </c>
      <c r="M55" s="41">
        <v>25</v>
      </c>
      <c r="N55" s="41"/>
      <c r="O55" s="43" t="s">
        <v>1718</v>
      </c>
      <c r="P55" s="43" t="s">
        <v>1759</v>
      </c>
      <c r="Q55" s="43"/>
      <c r="R55" s="43"/>
      <c r="S55" s="43"/>
      <c r="T55" s="43"/>
      <c r="U55" s="43"/>
      <c r="V55" s="43"/>
      <c r="W55" s="43"/>
      <c r="X55" s="10"/>
      <c r="Y55" s="10"/>
      <c r="Z55" s="10"/>
      <c r="AA55" s="43"/>
      <c r="AB55" s="43"/>
      <c r="AC55" s="10"/>
      <c r="AD55" s="10"/>
      <c r="AM55" s="23"/>
    </row>
    <row r="56" ht="71" hidden="1" customHeight="1" spans="1:39">
      <c r="A56" s="39" t="s">
        <v>1906</v>
      </c>
      <c r="B56" s="10" t="s">
        <v>1712</v>
      </c>
      <c r="C56" s="10" t="s">
        <v>1713</v>
      </c>
      <c r="D56" s="10">
        <v>2014</v>
      </c>
      <c r="E56" s="40" t="s">
        <v>1907</v>
      </c>
      <c r="F56" s="10" t="s">
        <v>1715</v>
      </c>
      <c r="G56" s="43" t="s">
        <v>1908</v>
      </c>
      <c r="H56" s="47" t="s">
        <v>1909</v>
      </c>
      <c r="I56" s="41">
        <v>70</v>
      </c>
      <c r="J56" s="41">
        <v>65</v>
      </c>
      <c r="K56" s="41">
        <v>5</v>
      </c>
      <c r="L56" s="41">
        <v>65</v>
      </c>
      <c r="M56" s="41">
        <v>65</v>
      </c>
      <c r="N56" s="41"/>
      <c r="O56" s="43" t="s">
        <v>1724</v>
      </c>
      <c r="P56" s="43" t="s">
        <v>1759</v>
      </c>
      <c r="Q56" s="43"/>
      <c r="R56" s="43"/>
      <c r="S56" s="43"/>
      <c r="T56" s="43"/>
      <c r="U56" s="43"/>
      <c r="V56" s="43"/>
      <c r="W56" s="43"/>
      <c r="X56" s="10"/>
      <c r="Y56" s="10"/>
      <c r="Z56" s="10"/>
      <c r="AA56" s="43"/>
      <c r="AB56" s="43"/>
      <c r="AC56" s="10"/>
      <c r="AD56" s="10"/>
      <c r="AM56" s="23"/>
    </row>
    <row r="57" ht="71" hidden="1" customHeight="1" spans="1:39">
      <c r="A57" s="39" t="s">
        <v>1910</v>
      </c>
      <c r="B57" s="10" t="s">
        <v>1712</v>
      </c>
      <c r="C57" s="10" t="s">
        <v>1713</v>
      </c>
      <c r="D57" s="10">
        <v>2014</v>
      </c>
      <c r="E57" s="40" t="s">
        <v>1911</v>
      </c>
      <c r="F57" s="10" t="s">
        <v>1715</v>
      </c>
      <c r="G57" s="43" t="s">
        <v>1912</v>
      </c>
      <c r="H57" s="47" t="s">
        <v>1913</v>
      </c>
      <c r="I57" s="41">
        <v>28</v>
      </c>
      <c r="J57" s="41">
        <v>26</v>
      </c>
      <c r="K57" s="41">
        <v>2</v>
      </c>
      <c r="L57" s="41">
        <v>26</v>
      </c>
      <c r="M57" s="41">
        <v>26</v>
      </c>
      <c r="N57" s="41"/>
      <c r="O57" s="43" t="s">
        <v>1724</v>
      </c>
      <c r="P57" s="43" t="s">
        <v>1759</v>
      </c>
      <c r="Q57" s="43"/>
      <c r="R57" s="43"/>
      <c r="S57" s="43"/>
      <c r="T57" s="43"/>
      <c r="U57" s="43"/>
      <c r="V57" s="43"/>
      <c r="W57" s="43"/>
      <c r="X57" s="10"/>
      <c r="Y57" s="10"/>
      <c r="Z57" s="10"/>
      <c r="AA57" s="43"/>
      <c r="AB57" s="43"/>
      <c r="AC57" s="10"/>
      <c r="AD57" s="10"/>
      <c r="AM57" s="23"/>
    </row>
    <row r="58" ht="71" hidden="1" customHeight="1" spans="1:39">
      <c r="A58" s="39" t="s">
        <v>1914</v>
      </c>
      <c r="B58" s="10" t="s">
        <v>1712</v>
      </c>
      <c r="C58" s="10" t="s">
        <v>1713</v>
      </c>
      <c r="D58" s="10">
        <v>2014</v>
      </c>
      <c r="E58" s="40" t="s">
        <v>1915</v>
      </c>
      <c r="F58" s="10" t="s">
        <v>1715</v>
      </c>
      <c r="G58" s="43" t="s">
        <v>1916</v>
      </c>
      <c r="H58" s="47"/>
      <c r="I58" s="41">
        <v>37</v>
      </c>
      <c r="J58" s="41">
        <v>37</v>
      </c>
      <c r="K58" s="41">
        <v>0</v>
      </c>
      <c r="L58" s="41">
        <v>30</v>
      </c>
      <c r="M58" s="41">
        <v>30</v>
      </c>
      <c r="N58" s="41"/>
      <c r="O58" s="43" t="s">
        <v>1724</v>
      </c>
      <c r="P58" s="43" t="s">
        <v>1917</v>
      </c>
      <c r="Q58" s="43"/>
      <c r="R58" s="43"/>
      <c r="S58" s="43"/>
      <c r="T58" s="43"/>
      <c r="U58" s="43"/>
      <c r="V58" s="43"/>
      <c r="W58" s="43"/>
      <c r="X58" s="10"/>
      <c r="Y58" s="10"/>
      <c r="Z58" s="10"/>
      <c r="AA58" s="43"/>
      <c r="AB58" s="43"/>
      <c r="AC58" s="10"/>
      <c r="AD58" s="10"/>
      <c r="AM58" s="23"/>
    </row>
    <row r="59" ht="71" hidden="1" customHeight="1" spans="1:39">
      <c r="A59" s="39" t="s">
        <v>1918</v>
      </c>
      <c r="B59" s="10" t="s">
        <v>1712</v>
      </c>
      <c r="C59" s="10" t="s">
        <v>1713</v>
      </c>
      <c r="D59" s="10">
        <v>2014</v>
      </c>
      <c r="E59" s="40" t="s">
        <v>1919</v>
      </c>
      <c r="F59" s="10" t="s">
        <v>1715</v>
      </c>
      <c r="G59" s="43" t="s">
        <v>1920</v>
      </c>
      <c r="H59" s="47"/>
      <c r="I59" s="41">
        <v>22</v>
      </c>
      <c r="J59" s="41">
        <v>20</v>
      </c>
      <c r="K59" s="41">
        <v>2</v>
      </c>
      <c r="L59" s="41">
        <v>20</v>
      </c>
      <c r="M59" s="41">
        <v>20</v>
      </c>
      <c r="N59" s="41"/>
      <c r="O59" s="43" t="s">
        <v>1718</v>
      </c>
      <c r="P59" s="43" t="s">
        <v>1719</v>
      </c>
      <c r="Q59" s="43"/>
      <c r="R59" s="43"/>
      <c r="S59" s="43"/>
      <c r="T59" s="43"/>
      <c r="U59" s="43"/>
      <c r="V59" s="43"/>
      <c r="W59" s="43"/>
      <c r="X59" s="10"/>
      <c r="Y59" s="10"/>
      <c r="Z59" s="10"/>
      <c r="AA59" s="43"/>
      <c r="AB59" s="43"/>
      <c r="AC59" s="10"/>
      <c r="AD59" s="10"/>
      <c r="AM59" s="23"/>
    </row>
    <row r="60" ht="71" hidden="1" customHeight="1" spans="1:39">
      <c r="A60" s="39" t="s">
        <v>1921</v>
      </c>
      <c r="B60" s="10" t="s">
        <v>1712</v>
      </c>
      <c r="C60" s="10" t="s">
        <v>1713</v>
      </c>
      <c r="D60" s="10">
        <v>2015</v>
      </c>
      <c r="E60" s="40" t="s">
        <v>1922</v>
      </c>
      <c r="F60" s="10" t="s">
        <v>1715</v>
      </c>
      <c r="G60" s="43" t="s">
        <v>1923</v>
      </c>
      <c r="H60" s="47" t="s">
        <v>1924</v>
      </c>
      <c r="I60" s="41">
        <v>26</v>
      </c>
      <c r="J60" s="41">
        <v>26</v>
      </c>
      <c r="K60" s="41">
        <v>0</v>
      </c>
      <c r="L60" s="41">
        <v>28</v>
      </c>
      <c r="M60" s="41">
        <v>28</v>
      </c>
      <c r="N60" s="41"/>
      <c r="O60" s="43" t="s">
        <v>1724</v>
      </c>
      <c r="P60" s="43" t="s">
        <v>1719</v>
      </c>
      <c r="Q60" s="43"/>
      <c r="R60" s="43"/>
      <c r="S60" s="43"/>
      <c r="T60" s="43"/>
      <c r="U60" s="43"/>
      <c r="V60" s="43"/>
      <c r="W60" s="43"/>
      <c r="X60" s="10"/>
      <c r="Y60" s="10"/>
      <c r="Z60" s="10"/>
      <c r="AA60" s="43"/>
      <c r="AB60" s="43"/>
      <c r="AC60" s="10"/>
      <c r="AD60" s="10"/>
      <c r="AM60" s="23"/>
    </row>
    <row r="61" ht="71" hidden="1" customHeight="1" spans="1:39">
      <c r="A61" s="39" t="s">
        <v>1925</v>
      </c>
      <c r="B61" s="10" t="s">
        <v>1712</v>
      </c>
      <c r="C61" s="10" t="s">
        <v>1713</v>
      </c>
      <c r="D61" s="10">
        <v>2015</v>
      </c>
      <c r="E61" s="40" t="s">
        <v>1926</v>
      </c>
      <c r="F61" s="10" t="s">
        <v>1715</v>
      </c>
      <c r="G61" s="43" t="s">
        <v>1879</v>
      </c>
      <c r="H61" s="47" t="s">
        <v>1927</v>
      </c>
      <c r="I61" s="41">
        <v>100</v>
      </c>
      <c r="J61" s="41">
        <v>100</v>
      </c>
      <c r="K61" s="41">
        <v>0</v>
      </c>
      <c r="L61" s="41">
        <v>125</v>
      </c>
      <c r="M61" s="41">
        <v>125</v>
      </c>
      <c r="N61" s="41"/>
      <c r="O61" s="43" t="s">
        <v>1724</v>
      </c>
      <c r="P61" s="43" t="s">
        <v>1881</v>
      </c>
      <c r="Q61" s="43"/>
      <c r="R61" s="43"/>
      <c r="S61" s="43"/>
      <c r="T61" s="43"/>
      <c r="U61" s="43"/>
      <c r="V61" s="43"/>
      <c r="W61" s="43"/>
      <c r="X61" s="10"/>
      <c r="Y61" s="10"/>
      <c r="Z61" s="10"/>
      <c r="AA61" s="43"/>
      <c r="AB61" s="43"/>
      <c r="AC61" s="10"/>
      <c r="AD61" s="10"/>
      <c r="AM61" s="23"/>
    </row>
    <row r="62" ht="71" hidden="1" customHeight="1" spans="1:39">
      <c r="A62" s="39" t="s">
        <v>1928</v>
      </c>
      <c r="B62" s="10" t="s">
        <v>1712</v>
      </c>
      <c r="C62" s="10" t="s">
        <v>1713</v>
      </c>
      <c r="D62" s="10">
        <v>2015</v>
      </c>
      <c r="E62" s="40" t="s">
        <v>1929</v>
      </c>
      <c r="F62" s="10" t="s">
        <v>1715</v>
      </c>
      <c r="G62" s="43" t="s">
        <v>1930</v>
      </c>
      <c r="H62" s="47" t="s">
        <v>1931</v>
      </c>
      <c r="I62" s="41">
        <v>80</v>
      </c>
      <c r="J62" s="41">
        <v>80</v>
      </c>
      <c r="K62" s="41">
        <v>0</v>
      </c>
      <c r="L62" s="41">
        <v>82</v>
      </c>
      <c r="M62" s="41">
        <v>82</v>
      </c>
      <c r="N62" s="41"/>
      <c r="O62" s="43" t="s">
        <v>1718</v>
      </c>
      <c r="P62" s="43" t="s">
        <v>1719</v>
      </c>
      <c r="Q62" s="43"/>
      <c r="R62" s="43"/>
      <c r="S62" s="43"/>
      <c r="T62" s="43"/>
      <c r="U62" s="43"/>
      <c r="V62" s="43"/>
      <c r="W62" s="43"/>
      <c r="X62" s="10"/>
      <c r="Y62" s="10"/>
      <c r="Z62" s="10"/>
      <c r="AA62" s="43"/>
      <c r="AB62" s="43"/>
      <c r="AC62" s="10"/>
      <c r="AD62" s="10"/>
      <c r="AM62" s="23"/>
    </row>
    <row r="63" ht="71" hidden="1" customHeight="1" spans="1:39">
      <c r="A63" s="39" t="s">
        <v>1932</v>
      </c>
      <c r="B63" s="10" t="s">
        <v>1712</v>
      </c>
      <c r="C63" s="10" t="s">
        <v>1713</v>
      </c>
      <c r="D63" s="10">
        <v>2015</v>
      </c>
      <c r="E63" s="40" t="s">
        <v>1933</v>
      </c>
      <c r="F63" s="10" t="s">
        <v>1715</v>
      </c>
      <c r="G63" s="43" t="s">
        <v>1934</v>
      </c>
      <c r="H63" s="47" t="s">
        <v>1935</v>
      </c>
      <c r="I63" s="41">
        <v>115</v>
      </c>
      <c r="J63" s="41">
        <v>115</v>
      </c>
      <c r="K63" s="41">
        <v>0</v>
      </c>
      <c r="L63" s="41">
        <v>120</v>
      </c>
      <c r="M63" s="41">
        <v>120</v>
      </c>
      <c r="N63" s="41"/>
      <c r="O63" s="43" t="s">
        <v>1724</v>
      </c>
      <c r="P63" s="43" t="s">
        <v>1719</v>
      </c>
      <c r="Q63" s="43"/>
      <c r="R63" s="43"/>
      <c r="S63" s="43"/>
      <c r="T63" s="43"/>
      <c r="U63" s="43"/>
      <c r="V63" s="43"/>
      <c r="W63" s="43"/>
      <c r="X63" s="10"/>
      <c r="Y63" s="10"/>
      <c r="Z63" s="10"/>
      <c r="AA63" s="43"/>
      <c r="AB63" s="43"/>
      <c r="AC63" s="10"/>
      <c r="AD63" s="10"/>
      <c r="AM63" s="23"/>
    </row>
    <row r="64" ht="71" hidden="1" customHeight="1" spans="1:39">
      <c r="A64" s="39" t="s">
        <v>1936</v>
      </c>
      <c r="B64" s="10" t="s">
        <v>1712</v>
      </c>
      <c r="C64" s="10" t="s">
        <v>1713</v>
      </c>
      <c r="D64" s="10">
        <v>2015</v>
      </c>
      <c r="E64" s="40" t="s">
        <v>1937</v>
      </c>
      <c r="F64" s="10" t="s">
        <v>1715</v>
      </c>
      <c r="G64" s="43" t="s">
        <v>1938</v>
      </c>
      <c r="H64" s="47" t="s">
        <v>1939</v>
      </c>
      <c r="I64" s="41">
        <v>94</v>
      </c>
      <c r="J64" s="41">
        <v>94</v>
      </c>
      <c r="K64" s="41">
        <v>0</v>
      </c>
      <c r="L64" s="41">
        <v>100</v>
      </c>
      <c r="M64" s="41">
        <v>100</v>
      </c>
      <c r="N64" s="41"/>
      <c r="O64" s="43" t="s">
        <v>1724</v>
      </c>
      <c r="P64" s="43" t="s">
        <v>1719</v>
      </c>
      <c r="Q64" s="43"/>
      <c r="R64" s="43"/>
      <c r="S64" s="43"/>
      <c r="T64" s="43"/>
      <c r="U64" s="43"/>
      <c r="V64" s="43"/>
      <c r="W64" s="43"/>
      <c r="X64" s="10"/>
      <c r="Y64" s="10"/>
      <c r="Z64" s="10"/>
      <c r="AA64" s="43"/>
      <c r="AB64" s="43"/>
      <c r="AC64" s="10"/>
      <c r="AD64" s="10"/>
      <c r="AM64" s="23"/>
    </row>
    <row r="65" ht="71" hidden="1" customHeight="1" spans="1:39">
      <c r="A65" s="39" t="s">
        <v>1940</v>
      </c>
      <c r="B65" s="10" t="s">
        <v>1712</v>
      </c>
      <c r="C65" s="10" t="s">
        <v>1713</v>
      </c>
      <c r="D65" s="10">
        <v>2015</v>
      </c>
      <c r="E65" s="40" t="s">
        <v>1941</v>
      </c>
      <c r="F65" s="10" t="s">
        <v>1715</v>
      </c>
      <c r="G65" s="43" t="s">
        <v>1942</v>
      </c>
      <c r="H65" s="47"/>
      <c r="I65" s="41">
        <v>47</v>
      </c>
      <c r="J65" s="41">
        <v>47</v>
      </c>
      <c r="K65" s="41">
        <v>0</v>
      </c>
      <c r="L65" s="41">
        <v>47</v>
      </c>
      <c r="M65" s="41">
        <v>47</v>
      </c>
      <c r="N65" s="41"/>
      <c r="O65" s="43" t="s">
        <v>1724</v>
      </c>
      <c r="P65" s="43" t="s">
        <v>1719</v>
      </c>
      <c r="Q65" s="43"/>
      <c r="R65" s="43"/>
      <c r="S65" s="43"/>
      <c r="T65" s="43"/>
      <c r="U65" s="43"/>
      <c r="V65" s="43"/>
      <c r="W65" s="43"/>
      <c r="X65" s="10"/>
      <c r="Y65" s="10"/>
      <c r="Z65" s="10"/>
      <c r="AA65" s="43"/>
      <c r="AB65" s="43"/>
      <c r="AC65" s="10"/>
      <c r="AD65" s="10"/>
      <c r="AM65" s="23"/>
    </row>
    <row r="66" ht="71" hidden="1" customHeight="1" spans="1:39">
      <c r="A66" s="39" t="s">
        <v>1943</v>
      </c>
      <c r="B66" s="10" t="s">
        <v>1712</v>
      </c>
      <c r="C66" s="10" t="s">
        <v>1713</v>
      </c>
      <c r="D66" s="10">
        <v>2015</v>
      </c>
      <c r="E66" s="40" t="s">
        <v>1944</v>
      </c>
      <c r="F66" s="10" t="s">
        <v>1715</v>
      </c>
      <c r="G66" s="43" t="s">
        <v>1852</v>
      </c>
      <c r="H66" s="47"/>
      <c r="I66" s="41">
        <v>65</v>
      </c>
      <c r="J66" s="41">
        <v>65</v>
      </c>
      <c r="K66" s="41">
        <v>0</v>
      </c>
      <c r="L66" s="41">
        <v>65</v>
      </c>
      <c r="M66" s="41">
        <v>65</v>
      </c>
      <c r="N66" s="41"/>
      <c r="O66" s="43" t="s">
        <v>1724</v>
      </c>
      <c r="P66" s="43" t="s">
        <v>1719</v>
      </c>
      <c r="Q66" s="43"/>
      <c r="R66" s="43"/>
      <c r="S66" s="43"/>
      <c r="T66" s="43"/>
      <c r="U66" s="43"/>
      <c r="V66" s="43"/>
      <c r="W66" s="43"/>
      <c r="X66" s="10"/>
      <c r="Y66" s="10"/>
      <c r="Z66" s="10"/>
      <c r="AA66" s="43"/>
      <c r="AB66" s="43"/>
      <c r="AC66" s="10"/>
      <c r="AD66" s="10"/>
      <c r="AM66" s="23"/>
    </row>
    <row r="67" ht="71" hidden="1" customHeight="1" spans="1:39">
      <c r="A67" s="39" t="s">
        <v>1945</v>
      </c>
      <c r="B67" s="10" t="s">
        <v>1712</v>
      </c>
      <c r="C67" s="10" t="s">
        <v>1713</v>
      </c>
      <c r="D67" s="10">
        <v>2015</v>
      </c>
      <c r="E67" s="40" t="s">
        <v>1946</v>
      </c>
      <c r="F67" s="10" t="s">
        <v>1715</v>
      </c>
      <c r="G67" s="43" t="s">
        <v>1879</v>
      </c>
      <c r="H67" s="47"/>
      <c r="I67" s="41">
        <v>105</v>
      </c>
      <c r="J67" s="41">
        <v>105</v>
      </c>
      <c r="K67" s="41">
        <v>0</v>
      </c>
      <c r="L67" s="41">
        <v>105</v>
      </c>
      <c r="M67" s="41">
        <v>105</v>
      </c>
      <c r="N67" s="41"/>
      <c r="O67" s="43" t="s">
        <v>1724</v>
      </c>
      <c r="P67" s="43" t="s">
        <v>1751</v>
      </c>
      <c r="Q67" s="43"/>
      <c r="R67" s="43"/>
      <c r="S67" s="43"/>
      <c r="T67" s="43"/>
      <c r="U67" s="43"/>
      <c r="V67" s="43"/>
      <c r="W67" s="43"/>
      <c r="X67" s="10"/>
      <c r="Y67" s="10"/>
      <c r="Z67" s="10"/>
      <c r="AA67" s="43"/>
      <c r="AB67" s="43"/>
      <c r="AC67" s="10"/>
      <c r="AD67" s="10"/>
      <c r="AM67" s="23"/>
    </row>
    <row r="68" ht="71" hidden="1" customHeight="1" spans="1:39">
      <c r="A68" s="39" t="s">
        <v>1947</v>
      </c>
      <c r="B68" s="10" t="s">
        <v>1712</v>
      </c>
      <c r="C68" s="10" t="s">
        <v>1713</v>
      </c>
      <c r="D68" s="10">
        <v>2015</v>
      </c>
      <c r="E68" s="40" t="s">
        <v>1948</v>
      </c>
      <c r="F68" s="10" t="s">
        <v>1715</v>
      </c>
      <c r="G68" s="43" t="s">
        <v>1949</v>
      </c>
      <c r="H68" s="47"/>
      <c r="I68" s="41">
        <v>116</v>
      </c>
      <c r="J68" s="41">
        <v>116</v>
      </c>
      <c r="K68" s="41">
        <v>0</v>
      </c>
      <c r="L68" s="41">
        <v>116</v>
      </c>
      <c r="M68" s="41">
        <v>116</v>
      </c>
      <c r="N68" s="41"/>
      <c r="O68" s="43" t="s">
        <v>1718</v>
      </c>
      <c r="P68" s="43" t="s">
        <v>1759</v>
      </c>
      <c r="Q68" s="43"/>
      <c r="R68" s="43"/>
      <c r="S68" s="43"/>
      <c r="T68" s="43"/>
      <c r="U68" s="43"/>
      <c r="V68" s="43"/>
      <c r="W68" s="43"/>
      <c r="X68" s="10"/>
      <c r="Y68" s="10"/>
      <c r="Z68" s="10"/>
      <c r="AA68" s="43"/>
      <c r="AB68" s="43"/>
      <c r="AC68" s="10"/>
      <c r="AD68" s="10"/>
      <c r="AM68" s="23"/>
    </row>
    <row r="69" ht="71" hidden="1" customHeight="1" spans="1:39">
      <c r="A69" s="39" t="s">
        <v>1950</v>
      </c>
      <c r="B69" s="10" t="s">
        <v>1712</v>
      </c>
      <c r="C69" s="10" t="s">
        <v>1713</v>
      </c>
      <c r="D69" s="10">
        <v>2015</v>
      </c>
      <c r="E69" s="40" t="s">
        <v>1951</v>
      </c>
      <c r="F69" s="10" t="s">
        <v>1715</v>
      </c>
      <c r="G69" s="43" t="s">
        <v>1952</v>
      </c>
      <c r="H69" s="47" t="s">
        <v>1953</v>
      </c>
      <c r="I69" s="41">
        <v>55</v>
      </c>
      <c r="J69" s="41">
        <v>50</v>
      </c>
      <c r="K69" s="41">
        <v>5</v>
      </c>
      <c r="L69" s="41">
        <v>50</v>
      </c>
      <c r="M69" s="41">
        <v>50</v>
      </c>
      <c r="N69" s="41"/>
      <c r="O69" s="43" t="s">
        <v>1724</v>
      </c>
      <c r="P69" s="43" t="s">
        <v>1954</v>
      </c>
      <c r="Q69" s="43"/>
      <c r="R69" s="43"/>
      <c r="S69" s="43"/>
      <c r="T69" s="43"/>
      <c r="U69" s="43"/>
      <c r="V69" s="43"/>
      <c r="W69" s="43"/>
      <c r="X69" s="10"/>
      <c r="Y69" s="10"/>
      <c r="Z69" s="10"/>
      <c r="AA69" s="43"/>
      <c r="AB69" s="43"/>
      <c r="AC69" s="10"/>
      <c r="AD69" s="10"/>
      <c r="AM69" s="23"/>
    </row>
    <row r="70" ht="71" hidden="1" customHeight="1" spans="1:39">
      <c r="A70" s="39" t="s">
        <v>1955</v>
      </c>
      <c r="B70" s="10" t="s">
        <v>1712</v>
      </c>
      <c r="C70" s="10" t="s">
        <v>1713</v>
      </c>
      <c r="D70" s="10">
        <v>2015</v>
      </c>
      <c r="E70" s="40" t="s">
        <v>1956</v>
      </c>
      <c r="F70" s="10" t="s">
        <v>1715</v>
      </c>
      <c r="G70" s="43" t="s">
        <v>1879</v>
      </c>
      <c r="H70" s="47" t="s">
        <v>1957</v>
      </c>
      <c r="I70" s="41">
        <v>856</v>
      </c>
      <c r="J70" s="41">
        <v>850</v>
      </c>
      <c r="K70" s="41">
        <v>6</v>
      </c>
      <c r="L70" s="41">
        <v>850</v>
      </c>
      <c r="M70" s="41">
        <v>850</v>
      </c>
      <c r="N70" s="41"/>
      <c r="O70" s="43" t="s">
        <v>1724</v>
      </c>
      <c r="P70" s="43" t="s">
        <v>1751</v>
      </c>
      <c r="Q70" s="43"/>
      <c r="R70" s="43"/>
      <c r="S70" s="43"/>
      <c r="T70" s="43"/>
      <c r="U70" s="43"/>
      <c r="V70" s="43"/>
      <c r="W70" s="43"/>
      <c r="X70" s="10"/>
      <c r="Y70" s="10"/>
      <c r="Z70" s="10"/>
      <c r="AA70" s="43"/>
      <c r="AB70" s="43"/>
      <c r="AC70" s="10"/>
      <c r="AD70" s="10"/>
      <c r="AM70" s="23"/>
    </row>
    <row r="71" ht="71" hidden="1" customHeight="1" spans="1:39">
      <c r="A71" s="39" t="s">
        <v>1958</v>
      </c>
      <c r="B71" s="10" t="s">
        <v>1712</v>
      </c>
      <c r="C71" s="10" t="s">
        <v>1713</v>
      </c>
      <c r="D71" s="10">
        <v>2015</v>
      </c>
      <c r="E71" s="40" t="s">
        <v>1959</v>
      </c>
      <c r="F71" s="10" t="s">
        <v>1715</v>
      </c>
      <c r="G71" s="43" t="s">
        <v>1741</v>
      </c>
      <c r="H71" s="47" t="s">
        <v>1960</v>
      </c>
      <c r="I71" s="41">
        <v>409.65</v>
      </c>
      <c r="J71" s="41">
        <v>400</v>
      </c>
      <c r="K71" s="41">
        <v>9.65</v>
      </c>
      <c r="L71" s="41">
        <v>359.65</v>
      </c>
      <c r="M71" s="41">
        <v>359.65</v>
      </c>
      <c r="N71" s="41"/>
      <c r="O71" s="43" t="s">
        <v>1724</v>
      </c>
      <c r="P71" s="43" t="s">
        <v>1751</v>
      </c>
      <c r="Q71" s="43"/>
      <c r="R71" s="43"/>
      <c r="S71" s="43"/>
      <c r="T71" s="43"/>
      <c r="U71" s="43"/>
      <c r="V71" s="43"/>
      <c r="W71" s="43"/>
      <c r="X71" s="10"/>
      <c r="Y71" s="10"/>
      <c r="Z71" s="10"/>
      <c r="AA71" s="43"/>
      <c r="AB71" s="43"/>
      <c r="AC71" s="10"/>
      <c r="AD71" s="10"/>
      <c r="AM71" s="23"/>
    </row>
    <row r="72" ht="71" hidden="1" customHeight="1" spans="1:39">
      <c r="A72" s="39" t="s">
        <v>1961</v>
      </c>
      <c r="B72" s="10" t="s">
        <v>1712</v>
      </c>
      <c r="C72" s="10" t="s">
        <v>1713</v>
      </c>
      <c r="D72" s="10">
        <v>2015</v>
      </c>
      <c r="E72" s="40" t="s">
        <v>1962</v>
      </c>
      <c r="F72" s="10" t="s">
        <v>1715</v>
      </c>
      <c r="G72" s="43" t="s">
        <v>1963</v>
      </c>
      <c r="H72" s="47" t="s">
        <v>1964</v>
      </c>
      <c r="I72" s="41">
        <v>357.37</v>
      </c>
      <c r="J72" s="41">
        <v>350</v>
      </c>
      <c r="K72" s="41">
        <v>7.37</v>
      </c>
      <c r="L72" s="41">
        <v>307.37</v>
      </c>
      <c r="M72" s="41">
        <v>307.37</v>
      </c>
      <c r="N72" s="41"/>
      <c r="O72" s="43" t="s">
        <v>1724</v>
      </c>
      <c r="P72" s="43" t="s">
        <v>1751</v>
      </c>
      <c r="Q72" s="43"/>
      <c r="R72" s="43"/>
      <c r="S72" s="43"/>
      <c r="T72" s="43"/>
      <c r="U72" s="43"/>
      <c r="V72" s="43"/>
      <c r="W72" s="43"/>
      <c r="X72" s="10"/>
      <c r="Y72" s="10"/>
      <c r="Z72" s="10"/>
      <c r="AA72" s="43"/>
      <c r="AB72" s="43"/>
      <c r="AC72" s="10"/>
      <c r="AD72" s="10"/>
      <c r="AM72" s="23"/>
    </row>
    <row r="73" ht="71" hidden="1" customHeight="1" spans="1:39">
      <c r="A73" s="39" t="s">
        <v>1965</v>
      </c>
      <c r="B73" s="10" t="s">
        <v>1712</v>
      </c>
      <c r="C73" s="10" t="s">
        <v>1713</v>
      </c>
      <c r="D73" s="10">
        <v>2015</v>
      </c>
      <c r="E73" s="40" t="s">
        <v>1966</v>
      </c>
      <c r="F73" s="10" t="s">
        <v>1715</v>
      </c>
      <c r="G73" s="43" t="s">
        <v>1963</v>
      </c>
      <c r="H73" s="47" t="s">
        <v>1967</v>
      </c>
      <c r="I73" s="41">
        <v>55</v>
      </c>
      <c r="J73" s="41">
        <v>50</v>
      </c>
      <c r="K73" s="41">
        <v>5</v>
      </c>
      <c r="L73" s="41">
        <v>55</v>
      </c>
      <c r="M73" s="41">
        <v>55</v>
      </c>
      <c r="N73" s="41"/>
      <c r="O73" s="43" t="s">
        <v>1724</v>
      </c>
      <c r="P73" s="43" t="s">
        <v>1759</v>
      </c>
      <c r="Q73" s="43"/>
      <c r="R73" s="43"/>
      <c r="S73" s="43"/>
      <c r="T73" s="43"/>
      <c r="U73" s="43" t="s">
        <v>1753</v>
      </c>
      <c r="V73" s="43" t="s">
        <v>1968</v>
      </c>
      <c r="W73" s="43"/>
      <c r="X73" s="10"/>
      <c r="Y73" s="10"/>
      <c r="Z73" s="10"/>
      <c r="AA73" s="43"/>
      <c r="AB73" s="43"/>
      <c r="AC73" s="10"/>
      <c r="AD73" s="10"/>
      <c r="AM73" s="23"/>
    </row>
    <row r="74" ht="71" hidden="1" customHeight="1" spans="1:39">
      <c r="A74" s="39" t="s">
        <v>1969</v>
      </c>
      <c r="B74" s="10" t="s">
        <v>1712</v>
      </c>
      <c r="C74" s="10" t="s">
        <v>1713</v>
      </c>
      <c r="D74" s="10">
        <v>2015</v>
      </c>
      <c r="E74" s="40" t="s">
        <v>1970</v>
      </c>
      <c r="F74" s="10" t="s">
        <v>1715</v>
      </c>
      <c r="G74" s="43" t="s">
        <v>1971</v>
      </c>
      <c r="H74" s="47"/>
      <c r="I74" s="41">
        <v>200</v>
      </c>
      <c r="J74" s="41">
        <v>200</v>
      </c>
      <c r="K74" s="41">
        <v>0</v>
      </c>
      <c r="L74" s="41">
        <v>783.224651</v>
      </c>
      <c r="M74" s="41">
        <v>783.224651</v>
      </c>
      <c r="N74" s="41"/>
      <c r="O74" s="43" t="s">
        <v>1724</v>
      </c>
      <c r="P74" s="43" t="s">
        <v>1751</v>
      </c>
      <c r="Q74" s="43"/>
      <c r="R74" s="43"/>
      <c r="S74" s="43"/>
      <c r="T74" s="43"/>
      <c r="U74" s="43"/>
      <c r="V74" s="43"/>
      <c r="W74" s="43"/>
      <c r="X74" s="10"/>
      <c r="Y74" s="10"/>
      <c r="Z74" s="10"/>
      <c r="AA74" s="43"/>
      <c r="AB74" s="43"/>
      <c r="AC74" s="10"/>
      <c r="AD74" s="10"/>
      <c r="AM74" s="23"/>
    </row>
    <row r="75" ht="71" hidden="1" customHeight="1" spans="1:39">
      <c r="A75" s="39" t="s">
        <v>1972</v>
      </c>
      <c r="B75" s="10" t="s">
        <v>1712</v>
      </c>
      <c r="C75" s="10" t="s">
        <v>1713</v>
      </c>
      <c r="D75" s="10">
        <v>2015</v>
      </c>
      <c r="E75" s="40" t="s">
        <v>1973</v>
      </c>
      <c r="F75" s="10" t="s">
        <v>1715</v>
      </c>
      <c r="G75" s="43" t="s">
        <v>1974</v>
      </c>
      <c r="H75" s="47"/>
      <c r="I75" s="41">
        <v>288</v>
      </c>
      <c r="J75" s="41">
        <v>288</v>
      </c>
      <c r="K75" s="41">
        <v>0</v>
      </c>
      <c r="L75" s="41">
        <v>288</v>
      </c>
      <c r="M75" s="41">
        <v>288</v>
      </c>
      <c r="N75" s="41"/>
      <c r="O75" s="43" t="s">
        <v>1724</v>
      </c>
      <c r="P75" s="43" t="s">
        <v>1751</v>
      </c>
      <c r="Q75" s="43"/>
      <c r="R75" s="43"/>
      <c r="S75" s="43"/>
      <c r="T75" s="43"/>
      <c r="U75" s="43"/>
      <c r="V75" s="43"/>
      <c r="W75" s="43"/>
      <c r="X75" s="10"/>
      <c r="Y75" s="10"/>
      <c r="Z75" s="10"/>
      <c r="AA75" s="43"/>
      <c r="AB75" s="43"/>
      <c r="AC75" s="10"/>
      <c r="AD75" s="10"/>
      <c r="AM75" s="23"/>
    </row>
    <row r="76" ht="71" hidden="1" customHeight="1" spans="1:39">
      <c r="A76" s="39" t="s">
        <v>1975</v>
      </c>
      <c r="B76" s="10" t="s">
        <v>1712</v>
      </c>
      <c r="C76" s="10" t="s">
        <v>1713</v>
      </c>
      <c r="D76" s="10">
        <v>2016</v>
      </c>
      <c r="E76" s="40" t="s">
        <v>1976</v>
      </c>
      <c r="F76" s="10"/>
      <c r="G76" s="43" t="s">
        <v>1868</v>
      </c>
      <c r="H76" s="47"/>
      <c r="I76" s="41">
        <v>2500</v>
      </c>
      <c r="J76" s="41">
        <v>2500</v>
      </c>
      <c r="K76" s="41">
        <v>0</v>
      </c>
      <c r="L76" s="41">
        <v>2500</v>
      </c>
      <c r="M76" s="41">
        <v>2500</v>
      </c>
      <c r="N76" s="41"/>
      <c r="O76" s="43" t="s">
        <v>1724</v>
      </c>
      <c r="P76" s="43" t="s">
        <v>1759</v>
      </c>
      <c r="Q76" s="43"/>
      <c r="R76" s="43"/>
      <c r="S76" s="43"/>
      <c r="T76" s="43"/>
      <c r="U76" s="43"/>
      <c r="V76" s="43"/>
      <c r="W76" s="43"/>
      <c r="X76" s="10"/>
      <c r="Y76" s="10"/>
      <c r="Z76" s="10"/>
      <c r="AA76" s="43"/>
      <c r="AB76" s="43"/>
      <c r="AC76" s="10"/>
      <c r="AD76" s="10"/>
      <c r="AM76" s="23"/>
    </row>
    <row r="77" ht="59" hidden="1" customHeight="1" spans="1:39">
      <c r="A77" s="39" t="s">
        <v>1977</v>
      </c>
      <c r="B77" s="10" t="s">
        <v>1712</v>
      </c>
      <c r="C77" s="10" t="s">
        <v>1713</v>
      </c>
      <c r="D77" s="10">
        <v>2016</v>
      </c>
      <c r="E77" s="58" t="s">
        <v>1978</v>
      </c>
      <c r="F77" s="10" t="s">
        <v>1979</v>
      </c>
      <c r="G77" s="43" t="s">
        <v>1974</v>
      </c>
      <c r="H77" s="47" t="s">
        <v>1980</v>
      </c>
      <c r="I77" s="41">
        <v>350</v>
      </c>
      <c r="J77" s="41">
        <v>350</v>
      </c>
      <c r="K77" s="41">
        <v>0</v>
      </c>
      <c r="L77" s="41">
        <v>1012.32</v>
      </c>
      <c r="M77" s="41">
        <v>1012.32</v>
      </c>
      <c r="N77" s="41"/>
      <c r="O77" s="43" t="s">
        <v>1724</v>
      </c>
      <c r="P77" s="43" t="s">
        <v>1751</v>
      </c>
      <c r="Q77" s="43"/>
      <c r="R77" s="43"/>
      <c r="S77" s="43" t="s">
        <v>1752</v>
      </c>
      <c r="T77" s="43"/>
      <c r="U77" s="43" t="s">
        <v>1759</v>
      </c>
      <c r="V77" s="43" t="s">
        <v>1979</v>
      </c>
      <c r="W77" s="43" t="s">
        <v>1752</v>
      </c>
      <c r="X77" s="10"/>
      <c r="Y77" s="10"/>
      <c r="Z77" s="10"/>
      <c r="AA77" s="43"/>
      <c r="AB77" s="43"/>
      <c r="AC77" s="10"/>
      <c r="AD77" s="10"/>
      <c r="AE77" s="23" t="s">
        <v>1981</v>
      </c>
      <c r="AF77" s="23" t="s">
        <v>1982</v>
      </c>
      <c r="AG77" s="23" t="s">
        <v>1983</v>
      </c>
      <c r="AI77" s="23" t="s">
        <v>1752</v>
      </c>
      <c r="AJ77" s="23" t="s">
        <v>1984</v>
      </c>
      <c r="AK77" s="23" t="s">
        <v>1752</v>
      </c>
      <c r="AL77" s="23" t="s">
        <v>1984</v>
      </c>
      <c r="AM77" s="25" t="s">
        <v>1985</v>
      </c>
    </row>
    <row r="78" ht="71" hidden="1" customHeight="1" spans="1:39">
      <c r="A78" s="39" t="s">
        <v>1986</v>
      </c>
      <c r="B78" s="10" t="s">
        <v>1712</v>
      </c>
      <c r="C78" s="10" t="s">
        <v>1713</v>
      </c>
      <c r="D78" s="10">
        <v>2016</v>
      </c>
      <c r="E78" s="40" t="s">
        <v>1987</v>
      </c>
      <c r="F78" s="10"/>
      <c r="G78" s="43" t="s">
        <v>1988</v>
      </c>
      <c r="H78" s="47"/>
      <c r="I78" s="41">
        <v>45</v>
      </c>
      <c r="J78" s="41">
        <v>45</v>
      </c>
      <c r="K78" s="41">
        <v>0</v>
      </c>
      <c r="L78" s="41">
        <v>45</v>
      </c>
      <c r="M78" s="41">
        <v>45</v>
      </c>
      <c r="N78" s="41"/>
      <c r="O78" s="43" t="s">
        <v>1718</v>
      </c>
      <c r="P78" s="43" t="s">
        <v>1789</v>
      </c>
      <c r="Q78" s="43"/>
      <c r="R78" s="43"/>
      <c r="S78" s="43"/>
      <c r="T78" s="43"/>
      <c r="U78" s="43"/>
      <c r="V78" s="43"/>
      <c r="W78" s="43"/>
      <c r="X78" s="10"/>
      <c r="Y78" s="10"/>
      <c r="Z78" s="10"/>
      <c r="AA78" s="43"/>
      <c r="AB78" s="43"/>
      <c r="AC78" s="10"/>
      <c r="AD78" s="10"/>
      <c r="AM78" s="23"/>
    </row>
    <row r="79" ht="71" hidden="1" customHeight="1" spans="1:39">
      <c r="A79" s="39" t="s">
        <v>1989</v>
      </c>
      <c r="B79" s="10" t="s">
        <v>1712</v>
      </c>
      <c r="C79" s="10" t="s">
        <v>1713</v>
      </c>
      <c r="D79" s="10">
        <v>2016</v>
      </c>
      <c r="E79" s="40" t="s">
        <v>1990</v>
      </c>
      <c r="F79" s="10"/>
      <c r="G79" s="43"/>
      <c r="H79" s="47"/>
      <c r="I79" s="41">
        <v>370</v>
      </c>
      <c r="J79" s="41">
        <v>170</v>
      </c>
      <c r="K79" s="41">
        <v>200</v>
      </c>
      <c r="L79" s="41">
        <v>168.55328</v>
      </c>
      <c r="M79" s="41">
        <v>168.55328</v>
      </c>
      <c r="N79" s="41"/>
      <c r="O79" s="43" t="s">
        <v>1724</v>
      </c>
      <c r="P79" s="43" t="s">
        <v>1725</v>
      </c>
      <c r="Q79" s="43"/>
      <c r="R79" s="43"/>
      <c r="S79" s="43"/>
      <c r="T79" s="43"/>
      <c r="U79" s="43"/>
      <c r="V79" s="43"/>
      <c r="W79" s="43"/>
      <c r="X79" s="10"/>
      <c r="Y79" s="10"/>
      <c r="Z79" s="10"/>
      <c r="AA79" s="43"/>
      <c r="AB79" s="43"/>
      <c r="AC79" s="10"/>
      <c r="AD79" s="10"/>
      <c r="AM79" s="23"/>
    </row>
    <row r="80" ht="71" hidden="1" customHeight="1" spans="1:39">
      <c r="A80" s="39" t="s">
        <v>1991</v>
      </c>
      <c r="B80" s="10" t="s">
        <v>1712</v>
      </c>
      <c r="C80" s="10" t="s">
        <v>1713</v>
      </c>
      <c r="D80" s="10">
        <v>2016</v>
      </c>
      <c r="E80" s="40" t="s">
        <v>1992</v>
      </c>
      <c r="F80" s="10"/>
      <c r="G80" s="43" t="s">
        <v>1993</v>
      </c>
      <c r="H80" s="47"/>
      <c r="I80" s="41">
        <v>320</v>
      </c>
      <c r="J80" s="41">
        <v>70</v>
      </c>
      <c r="K80" s="41">
        <v>250</v>
      </c>
      <c r="L80" s="41">
        <v>299.36</v>
      </c>
      <c r="M80" s="41">
        <v>299.36</v>
      </c>
      <c r="N80" s="41"/>
      <c r="O80" s="43" t="s">
        <v>1724</v>
      </c>
      <c r="P80" s="43" t="s">
        <v>1751</v>
      </c>
      <c r="Q80" s="43"/>
      <c r="R80" s="43"/>
      <c r="S80" s="43"/>
      <c r="T80" s="43"/>
      <c r="U80" s="43"/>
      <c r="V80" s="43"/>
      <c r="W80" s="43"/>
      <c r="X80" s="10"/>
      <c r="Y80" s="10"/>
      <c r="Z80" s="10"/>
      <c r="AA80" s="43"/>
      <c r="AB80" s="43"/>
      <c r="AC80" s="10"/>
      <c r="AD80" s="10"/>
      <c r="AE80" s="23" t="s">
        <v>1981</v>
      </c>
      <c r="AF80" s="23" t="s">
        <v>1994</v>
      </c>
      <c r="AG80" s="23" t="s">
        <v>1995</v>
      </c>
      <c r="AM80" s="23"/>
    </row>
    <row r="81" ht="71" hidden="1" customHeight="1" spans="1:39">
      <c r="A81" s="39" t="s">
        <v>1996</v>
      </c>
      <c r="B81" s="10" t="s">
        <v>1712</v>
      </c>
      <c r="C81" s="10" t="s">
        <v>1713</v>
      </c>
      <c r="D81" s="10">
        <v>2016</v>
      </c>
      <c r="E81" s="59" t="s">
        <v>1997</v>
      </c>
      <c r="F81" s="10"/>
      <c r="G81" s="43" t="s">
        <v>1998</v>
      </c>
      <c r="H81" s="47"/>
      <c r="I81" s="41">
        <v>50</v>
      </c>
      <c r="J81" s="41">
        <v>0</v>
      </c>
      <c r="K81" s="41">
        <v>50</v>
      </c>
      <c r="L81" s="41">
        <v>47.12</v>
      </c>
      <c r="M81" s="41">
        <v>47.12</v>
      </c>
      <c r="N81" s="41"/>
      <c r="O81" s="43" t="s">
        <v>1724</v>
      </c>
      <c r="P81" s="43" t="s">
        <v>1759</v>
      </c>
      <c r="Q81" s="43"/>
      <c r="R81" s="43"/>
      <c r="S81" s="43"/>
      <c r="T81" s="43"/>
      <c r="U81" s="43"/>
      <c r="V81" s="43"/>
      <c r="W81" s="43"/>
      <c r="X81" s="10"/>
      <c r="Y81" s="10"/>
      <c r="Z81" s="10"/>
      <c r="AA81" s="43"/>
      <c r="AB81" s="43"/>
      <c r="AC81" s="10"/>
      <c r="AD81" s="10"/>
      <c r="AE81" s="23" t="s">
        <v>1981</v>
      </c>
      <c r="AF81" s="23" t="s">
        <v>1999</v>
      </c>
      <c r="AG81" s="23" t="s">
        <v>1983</v>
      </c>
      <c r="AM81" s="23"/>
    </row>
    <row r="82" ht="71" hidden="1" customHeight="1" spans="1:39">
      <c r="A82" s="39" t="s">
        <v>2000</v>
      </c>
      <c r="B82" s="10" t="s">
        <v>1712</v>
      </c>
      <c r="C82" s="10" t="s">
        <v>1713</v>
      </c>
      <c r="D82" s="10">
        <v>2016</v>
      </c>
      <c r="E82" s="40" t="s">
        <v>2001</v>
      </c>
      <c r="F82" s="10"/>
      <c r="G82" s="43" t="s">
        <v>2002</v>
      </c>
      <c r="H82" s="47" t="s">
        <v>2003</v>
      </c>
      <c r="I82" s="41">
        <v>1180</v>
      </c>
      <c r="J82" s="41">
        <v>1180</v>
      </c>
      <c r="K82" s="41">
        <v>0</v>
      </c>
      <c r="L82" s="41">
        <v>179.823783</v>
      </c>
      <c r="M82" s="41">
        <v>179.823783</v>
      </c>
      <c r="N82" s="41"/>
      <c r="O82" s="43" t="s">
        <v>1724</v>
      </c>
      <c r="P82" s="43" t="s">
        <v>1719</v>
      </c>
      <c r="Q82" s="43"/>
      <c r="R82" s="43"/>
      <c r="S82" s="43" t="s">
        <v>1752</v>
      </c>
      <c r="T82" s="43"/>
      <c r="U82" s="43" t="s">
        <v>2004</v>
      </c>
      <c r="V82" s="43" t="s">
        <v>2005</v>
      </c>
      <c r="W82" s="43" t="s">
        <v>1752</v>
      </c>
      <c r="X82" s="10"/>
      <c r="Y82" s="10"/>
      <c r="Z82" s="10"/>
      <c r="AA82" s="43"/>
      <c r="AB82" s="43"/>
      <c r="AC82" s="10"/>
      <c r="AD82" s="10"/>
      <c r="AM82" s="23"/>
    </row>
    <row r="83" ht="71" hidden="1" customHeight="1" spans="1:39">
      <c r="A83" s="39" t="s">
        <v>2006</v>
      </c>
      <c r="B83" s="10" t="s">
        <v>1712</v>
      </c>
      <c r="C83" s="10" t="s">
        <v>1713</v>
      </c>
      <c r="D83" s="10">
        <v>2016</v>
      </c>
      <c r="E83" s="40" t="s">
        <v>2007</v>
      </c>
      <c r="F83" s="10"/>
      <c r="G83" s="43"/>
      <c r="H83" s="47"/>
      <c r="I83" s="41">
        <v>690</v>
      </c>
      <c r="J83" s="41">
        <v>690</v>
      </c>
      <c r="K83" s="41">
        <v>0</v>
      </c>
      <c r="L83" s="41">
        <v>690</v>
      </c>
      <c r="M83" s="41">
        <v>690</v>
      </c>
      <c r="N83" s="41"/>
      <c r="O83" s="43" t="s">
        <v>1718</v>
      </c>
      <c r="P83" s="43" t="s">
        <v>1719</v>
      </c>
      <c r="Q83" s="43"/>
      <c r="R83" s="43"/>
      <c r="S83" s="43"/>
      <c r="T83" s="43"/>
      <c r="U83" s="43"/>
      <c r="V83" s="43"/>
      <c r="W83" s="43"/>
      <c r="X83" s="10"/>
      <c r="Y83" s="10"/>
      <c r="Z83" s="10"/>
      <c r="AA83" s="43"/>
      <c r="AB83" s="43"/>
      <c r="AC83" s="10"/>
      <c r="AD83" s="10"/>
      <c r="AM83" s="23"/>
    </row>
    <row r="84" ht="71" hidden="1" customHeight="1" spans="1:39">
      <c r="A84" s="39" t="s">
        <v>2008</v>
      </c>
      <c r="B84" s="10" t="s">
        <v>1712</v>
      </c>
      <c r="C84" s="10" t="s">
        <v>1713</v>
      </c>
      <c r="D84" s="10">
        <v>2016</v>
      </c>
      <c r="E84" s="40" t="s">
        <v>2009</v>
      </c>
      <c r="F84" s="10"/>
      <c r="G84" s="43"/>
      <c r="H84" s="47"/>
      <c r="I84" s="41">
        <v>1211</v>
      </c>
      <c r="J84" s="41">
        <v>1211</v>
      </c>
      <c r="K84" s="41">
        <v>0</v>
      </c>
      <c r="L84" s="41">
        <v>1211</v>
      </c>
      <c r="M84" s="41">
        <v>1211</v>
      </c>
      <c r="N84" s="41"/>
      <c r="O84" s="43" t="s">
        <v>1724</v>
      </c>
      <c r="P84" s="43" t="s">
        <v>1719</v>
      </c>
      <c r="Q84" s="43"/>
      <c r="R84" s="43"/>
      <c r="S84" s="43"/>
      <c r="T84" s="43"/>
      <c r="U84" s="43"/>
      <c r="V84" s="43"/>
      <c r="W84" s="43"/>
      <c r="X84" s="10"/>
      <c r="Y84" s="10"/>
      <c r="Z84" s="10"/>
      <c r="AA84" s="43"/>
      <c r="AB84" s="43"/>
      <c r="AC84" s="10"/>
      <c r="AD84" s="10"/>
      <c r="AM84" s="23"/>
    </row>
    <row r="85" ht="71" hidden="1" customHeight="1" spans="1:39">
      <c r="A85" s="39" t="s">
        <v>2010</v>
      </c>
      <c r="B85" s="10" t="s">
        <v>1712</v>
      </c>
      <c r="C85" s="10" t="s">
        <v>1713</v>
      </c>
      <c r="D85" s="10">
        <v>2016</v>
      </c>
      <c r="E85" s="40" t="s">
        <v>2011</v>
      </c>
      <c r="F85" s="10"/>
      <c r="G85" s="43"/>
      <c r="H85" s="47"/>
      <c r="I85" s="41">
        <v>195.3</v>
      </c>
      <c r="J85" s="41">
        <v>195.3</v>
      </c>
      <c r="K85" s="41">
        <v>0</v>
      </c>
      <c r="L85" s="41">
        <v>195.3</v>
      </c>
      <c r="M85" s="41">
        <v>195.3</v>
      </c>
      <c r="N85" s="41"/>
      <c r="O85" s="43" t="s">
        <v>1724</v>
      </c>
      <c r="P85" s="43" t="s">
        <v>2012</v>
      </c>
      <c r="Q85" s="43"/>
      <c r="R85" s="43"/>
      <c r="S85" s="43"/>
      <c r="T85" s="43"/>
      <c r="U85" s="43"/>
      <c r="V85" s="43"/>
      <c r="W85" s="43"/>
      <c r="X85" s="10"/>
      <c r="Y85" s="10"/>
      <c r="Z85" s="10"/>
      <c r="AA85" s="43"/>
      <c r="AB85" s="43"/>
      <c r="AC85" s="10"/>
      <c r="AD85" s="10"/>
      <c r="AM85" s="23"/>
    </row>
    <row r="86" ht="71" hidden="1" customHeight="1" spans="1:39">
      <c r="A86" s="39" t="s">
        <v>2013</v>
      </c>
      <c r="B86" s="10" t="s">
        <v>1712</v>
      </c>
      <c r="C86" s="10" t="s">
        <v>1713</v>
      </c>
      <c r="D86" s="10">
        <v>2017</v>
      </c>
      <c r="E86" s="40" t="s">
        <v>2014</v>
      </c>
      <c r="F86" s="10"/>
      <c r="G86" s="43" t="s">
        <v>2015</v>
      </c>
      <c r="H86" s="47"/>
      <c r="I86" s="41">
        <v>1000</v>
      </c>
      <c r="J86" s="41">
        <v>1000</v>
      </c>
      <c r="K86" s="41">
        <v>0</v>
      </c>
      <c r="L86" s="41">
        <v>9240.73</v>
      </c>
      <c r="M86" s="41">
        <v>9240.73</v>
      </c>
      <c r="N86" s="41"/>
      <c r="O86" s="43" t="s">
        <v>1724</v>
      </c>
      <c r="P86" s="43" t="s">
        <v>1751</v>
      </c>
      <c r="Q86" s="43"/>
      <c r="R86" s="43"/>
      <c r="S86" s="43"/>
      <c r="T86" s="43"/>
      <c r="U86" s="43" t="s">
        <v>2004</v>
      </c>
      <c r="V86" s="43" t="s">
        <v>2005</v>
      </c>
      <c r="W86" s="43"/>
      <c r="X86" s="10"/>
      <c r="Y86" s="10"/>
      <c r="Z86" s="10"/>
      <c r="AA86" s="43"/>
      <c r="AB86" s="43"/>
      <c r="AC86" s="10"/>
      <c r="AD86" s="10"/>
      <c r="AM86" s="23"/>
    </row>
    <row r="87" ht="71" hidden="1" customHeight="1" spans="1:39">
      <c r="A87" s="39" t="s">
        <v>2016</v>
      </c>
      <c r="B87" s="10" t="s">
        <v>1712</v>
      </c>
      <c r="C87" s="10" t="s">
        <v>1713</v>
      </c>
      <c r="D87" s="10">
        <v>2017</v>
      </c>
      <c r="E87" s="40" t="s">
        <v>2017</v>
      </c>
      <c r="F87" s="10"/>
      <c r="G87" s="43" t="s">
        <v>1868</v>
      </c>
      <c r="H87" s="47"/>
      <c r="I87" s="41">
        <v>513</v>
      </c>
      <c r="J87" s="41">
        <v>513</v>
      </c>
      <c r="K87" s="41">
        <v>0</v>
      </c>
      <c r="L87" s="41">
        <v>513</v>
      </c>
      <c r="M87" s="41">
        <v>513</v>
      </c>
      <c r="N87" s="41"/>
      <c r="O87" s="43" t="s">
        <v>1724</v>
      </c>
      <c r="P87" s="43" t="s">
        <v>1759</v>
      </c>
      <c r="Q87" s="43"/>
      <c r="R87" s="43"/>
      <c r="S87" s="43"/>
      <c r="T87" s="43"/>
      <c r="U87" s="43"/>
      <c r="V87" s="43"/>
      <c r="W87" s="43"/>
      <c r="X87" s="10"/>
      <c r="Y87" s="10"/>
      <c r="Z87" s="10"/>
      <c r="AA87" s="43"/>
      <c r="AB87" s="43"/>
      <c r="AC87" s="10"/>
      <c r="AD87" s="10"/>
      <c r="AM87" s="23"/>
    </row>
    <row r="88" ht="71" hidden="1" customHeight="1" spans="1:39">
      <c r="A88" s="39" t="s">
        <v>2018</v>
      </c>
      <c r="B88" s="10" t="s">
        <v>1712</v>
      </c>
      <c r="C88" s="10" t="s">
        <v>1713</v>
      </c>
      <c r="D88" s="10">
        <v>2017</v>
      </c>
      <c r="E88" s="58" t="s">
        <v>2019</v>
      </c>
      <c r="F88" s="10" t="s">
        <v>2020</v>
      </c>
      <c r="G88" s="43" t="s">
        <v>2021</v>
      </c>
      <c r="H88" s="47" t="s">
        <v>2022</v>
      </c>
      <c r="I88" s="41">
        <v>30</v>
      </c>
      <c r="J88" s="41">
        <v>30</v>
      </c>
      <c r="K88" s="41">
        <v>0</v>
      </c>
      <c r="L88" s="41">
        <v>30</v>
      </c>
      <c r="M88" s="41">
        <v>30</v>
      </c>
      <c r="N88" s="41"/>
      <c r="O88" s="43" t="s">
        <v>1724</v>
      </c>
      <c r="P88" s="43" t="s">
        <v>1759</v>
      </c>
      <c r="Q88" s="43"/>
      <c r="R88" s="43"/>
      <c r="S88" s="43" t="s">
        <v>1752</v>
      </c>
      <c r="T88" s="43"/>
      <c r="U88" s="43" t="s">
        <v>1753</v>
      </c>
      <c r="V88" s="43" t="s">
        <v>2023</v>
      </c>
      <c r="W88" s="43" t="s">
        <v>1752</v>
      </c>
      <c r="X88" s="10"/>
      <c r="Y88" s="10"/>
      <c r="Z88" s="10"/>
      <c r="AA88" s="43">
        <v>192000</v>
      </c>
      <c r="AB88" s="43">
        <v>100</v>
      </c>
      <c r="AC88" s="10"/>
      <c r="AD88" s="10"/>
      <c r="AE88" s="23" t="s">
        <v>1981</v>
      </c>
      <c r="AF88" s="23" t="s">
        <v>1982</v>
      </c>
      <c r="AG88" s="23" t="s">
        <v>2024</v>
      </c>
      <c r="AI88" s="23" t="s">
        <v>1752</v>
      </c>
      <c r="AJ88" s="23" t="s">
        <v>1984</v>
      </c>
      <c r="AK88" s="23" t="s">
        <v>1752</v>
      </c>
      <c r="AL88" s="23" t="s">
        <v>1752</v>
      </c>
      <c r="AM88" s="25" t="s">
        <v>2025</v>
      </c>
    </row>
    <row r="89" ht="71" hidden="1" customHeight="1" spans="1:39">
      <c r="A89" s="39" t="s">
        <v>2026</v>
      </c>
      <c r="B89" s="10" t="s">
        <v>1712</v>
      </c>
      <c r="C89" s="10" t="s">
        <v>1713</v>
      </c>
      <c r="D89" s="10">
        <v>2017</v>
      </c>
      <c r="E89" s="40" t="s">
        <v>2027</v>
      </c>
      <c r="F89" s="10"/>
      <c r="G89" s="43" t="s">
        <v>2028</v>
      </c>
      <c r="H89" s="47" t="s">
        <v>2029</v>
      </c>
      <c r="I89" s="41">
        <v>400</v>
      </c>
      <c r="J89" s="41">
        <v>400</v>
      </c>
      <c r="K89" s="41">
        <v>0</v>
      </c>
      <c r="L89" s="41">
        <v>400</v>
      </c>
      <c r="M89" s="41">
        <v>400</v>
      </c>
      <c r="N89" s="41"/>
      <c r="O89" s="43" t="s">
        <v>1724</v>
      </c>
      <c r="P89" s="43" t="s">
        <v>1917</v>
      </c>
      <c r="Q89" s="43"/>
      <c r="R89" s="43"/>
      <c r="S89" s="43" t="s">
        <v>1752</v>
      </c>
      <c r="T89" s="43"/>
      <c r="U89" s="43" t="s">
        <v>2004</v>
      </c>
      <c r="V89" s="43" t="s">
        <v>2005</v>
      </c>
      <c r="W89" s="43" t="s">
        <v>1752</v>
      </c>
      <c r="X89" s="10"/>
      <c r="Y89" s="10"/>
      <c r="Z89" s="10"/>
      <c r="AA89" s="43"/>
      <c r="AB89" s="43"/>
      <c r="AC89" s="10"/>
      <c r="AD89" s="10"/>
      <c r="AM89" s="23"/>
    </row>
    <row r="90" ht="71" hidden="1" customHeight="1" spans="1:39">
      <c r="A90" s="39" t="s">
        <v>2030</v>
      </c>
      <c r="B90" s="10" t="s">
        <v>1712</v>
      </c>
      <c r="C90" s="10" t="s">
        <v>1713</v>
      </c>
      <c r="D90" s="10">
        <v>2017</v>
      </c>
      <c r="E90" s="58" t="s">
        <v>2031</v>
      </c>
      <c r="F90" s="10"/>
      <c r="G90" s="43" t="s">
        <v>2032</v>
      </c>
      <c r="H90" s="47" t="s">
        <v>2033</v>
      </c>
      <c r="I90" s="41">
        <v>900</v>
      </c>
      <c r="J90" s="41">
        <v>900</v>
      </c>
      <c r="K90" s="41">
        <v>0</v>
      </c>
      <c r="L90" s="41">
        <v>900</v>
      </c>
      <c r="M90" s="41">
        <v>900</v>
      </c>
      <c r="N90" s="41"/>
      <c r="O90" s="43" t="s">
        <v>1724</v>
      </c>
      <c r="P90" s="43" t="s">
        <v>1917</v>
      </c>
      <c r="Q90" s="43" t="s">
        <v>38</v>
      </c>
      <c r="R90" s="43" t="s">
        <v>38</v>
      </c>
      <c r="S90" s="43" t="s">
        <v>1752</v>
      </c>
      <c r="T90" s="43"/>
      <c r="U90" s="43" t="s">
        <v>2004</v>
      </c>
      <c r="V90" s="43" t="s">
        <v>2005</v>
      </c>
      <c r="W90" s="43" t="s">
        <v>1752</v>
      </c>
      <c r="X90" s="10"/>
      <c r="Y90" s="10"/>
      <c r="Z90" s="10"/>
      <c r="AA90" s="43"/>
      <c r="AB90" s="43"/>
      <c r="AC90" s="10"/>
      <c r="AD90" s="10"/>
      <c r="AE90" s="23" t="s">
        <v>1981</v>
      </c>
      <c r="AF90" s="23" t="s">
        <v>1982</v>
      </c>
      <c r="AG90" s="23" t="s">
        <v>1983</v>
      </c>
      <c r="AI90" s="23" t="s">
        <v>1984</v>
      </c>
      <c r="AJ90" s="23" t="s">
        <v>1984</v>
      </c>
      <c r="AK90" s="23" t="s">
        <v>1984</v>
      </c>
      <c r="AL90" s="23" t="s">
        <v>1984</v>
      </c>
      <c r="AM90" s="25" t="s">
        <v>2034</v>
      </c>
    </row>
    <row r="91" ht="71" hidden="1" customHeight="1" spans="1:39">
      <c r="A91" s="39" t="s">
        <v>2035</v>
      </c>
      <c r="B91" s="10" t="s">
        <v>1712</v>
      </c>
      <c r="C91" s="10" t="s">
        <v>1713</v>
      </c>
      <c r="D91" s="10">
        <v>2017</v>
      </c>
      <c r="E91" s="40" t="s">
        <v>2036</v>
      </c>
      <c r="F91" s="10"/>
      <c r="G91" s="43" t="s">
        <v>1737</v>
      </c>
      <c r="H91" s="47"/>
      <c r="I91" s="41">
        <v>200</v>
      </c>
      <c r="J91" s="41">
        <v>200</v>
      </c>
      <c r="K91" s="41">
        <v>0</v>
      </c>
      <c r="L91" s="41">
        <v>200</v>
      </c>
      <c r="M91" s="41">
        <v>200</v>
      </c>
      <c r="N91" s="41"/>
      <c r="O91" s="43" t="s">
        <v>1724</v>
      </c>
      <c r="P91" s="43" t="s">
        <v>1917</v>
      </c>
      <c r="Q91" s="43"/>
      <c r="R91" s="43"/>
      <c r="S91" s="43"/>
      <c r="T91" s="43"/>
      <c r="U91" s="43"/>
      <c r="V91" s="43"/>
      <c r="W91" s="43"/>
      <c r="X91" s="10"/>
      <c r="Y91" s="10"/>
      <c r="Z91" s="10"/>
      <c r="AA91" s="43"/>
      <c r="AB91" s="43"/>
      <c r="AC91" s="10"/>
      <c r="AD91" s="10"/>
      <c r="AM91" s="23"/>
    </row>
    <row r="92" ht="71" hidden="1" customHeight="1" spans="1:39">
      <c r="A92" s="39" t="s">
        <v>2037</v>
      </c>
      <c r="B92" s="10" t="s">
        <v>1712</v>
      </c>
      <c r="C92" s="10" t="s">
        <v>1713</v>
      </c>
      <c r="D92" s="10">
        <v>2017</v>
      </c>
      <c r="E92" s="58" t="s">
        <v>2038</v>
      </c>
      <c r="F92" s="10"/>
      <c r="G92" s="43" t="s">
        <v>2039</v>
      </c>
      <c r="H92" s="47" t="s">
        <v>2040</v>
      </c>
      <c r="I92" s="41">
        <v>182.7</v>
      </c>
      <c r="J92" s="41">
        <v>182.7</v>
      </c>
      <c r="K92" s="41">
        <v>0</v>
      </c>
      <c r="L92" s="41">
        <v>329.8037</v>
      </c>
      <c r="M92" s="41">
        <v>329.8037</v>
      </c>
      <c r="N92" s="41"/>
      <c r="O92" s="43" t="s">
        <v>1724</v>
      </c>
      <c r="P92" s="43" t="s">
        <v>1789</v>
      </c>
      <c r="Q92" s="43" t="s">
        <v>26</v>
      </c>
      <c r="R92" s="43" t="s">
        <v>26</v>
      </c>
      <c r="S92" s="43" t="s">
        <v>1752</v>
      </c>
      <c r="T92" s="43"/>
      <c r="U92" s="43" t="s">
        <v>2041</v>
      </c>
      <c r="V92" s="43" t="s">
        <v>2042</v>
      </c>
      <c r="W92" s="43" t="s">
        <v>1752</v>
      </c>
      <c r="X92" s="10"/>
      <c r="Y92" s="10"/>
      <c r="Z92" s="10"/>
      <c r="AA92" s="43"/>
      <c r="AB92" s="43"/>
      <c r="AC92" s="10"/>
      <c r="AD92" s="10"/>
      <c r="AI92" s="23" t="s">
        <v>1752</v>
      </c>
      <c r="AJ92" s="23" t="s">
        <v>1984</v>
      </c>
      <c r="AK92" s="23" t="s">
        <v>1752</v>
      </c>
      <c r="AL92" s="23" t="s">
        <v>1984</v>
      </c>
      <c r="AM92" s="25" t="s">
        <v>1985</v>
      </c>
    </row>
    <row r="93" ht="71" hidden="1" customHeight="1" spans="1:39">
      <c r="A93" s="39" t="s">
        <v>2043</v>
      </c>
      <c r="B93" s="10" t="s">
        <v>1712</v>
      </c>
      <c r="C93" s="10" t="s">
        <v>1713</v>
      </c>
      <c r="D93" s="10">
        <v>2017</v>
      </c>
      <c r="E93" s="40" t="s">
        <v>2044</v>
      </c>
      <c r="F93" s="10"/>
      <c r="G93" s="43" t="s">
        <v>1749</v>
      </c>
      <c r="H93" s="47" t="s">
        <v>2045</v>
      </c>
      <c r="I93" s="41">
        <v>80</v>
      </c>
      <c r="J93" s="41">
        <v>50</v>
      </c>
      <c r="K93" s="41">
        <v>30</v>
      </c>
      <c r="L93" s="41">
        <v>80</v>
      </c>
      <c r="M93" s="41">
        <v>80</v>
      </c>
      <c r="N93" s="41"/>
      <c r="O93" s="43" t="s">
        <v>1724</v>
      </c>
      <c r="P93" s="43" t="s">
        <v>1751</v>
      </c>
      <c r="Q93" s="43"/>
      <c r="R93" s="43"/>
      <c r="S93" s="43" t="s">
        <v>1752</v>
      </c>
      <c r="T93" s="43"/>
      <c r="U93" s="43" t="s">
        <v>1753</v>
      </c>
      <c r="V93" s="43" t="s">
        <v>1754</v>
      </c>
      <c r="W93" s="43" t="s">
        <v>1752</v>
      </c>
      <c r="X93" s="10"/>
      <c r="Y93" s="10"/>
      <c r="Z93" s="10"/>
      <c r="AA93" s="43"/>
      <c r="AB93" s="43"/>
      <c r="AC93" s="10"/>
      <c r="AD93" s="10"/>
      <c r="AM93" s="23"/>
    </row>
    <row r="94" ht="71" hidden="1" customHeight="1" spans="1:39">
      <c r="A94" s="39" t="s">
        <v>2046</v>
      </c>
      <c r="B94" s="10" t="s">
        <v>1712</v>
      </c>
      <c r="C94" s="10" t="s">
        <v>1713</v>
      </c>
      <c r="D94" s="10">
        <v>2017</v>
      </c>
      <c r="E94" s="40" t="s">
        <v>2047</v>
      </c>
      <c r="F94" s="10"/>
      <c r="G94" s="43" t="s">
        <v>2048</v>
      </c>
      <c r="H94" s="47"/>
      <c r="I94" s="41">
        <v>50</v>
      </c>
      <c r="J94" s="41">
        <v>50</v>
      </c>
      <c r="K94" s="41">
        <v>0</v>
      </c>
      <c r="L94" s="41">
        <v>50</v>
      </c>
      <c r="M94" s="41">
        <v>50</v>
      </c>
      <c r="N94" s="41"/>
      <c r="O94" s="43" t="s">
        <v>1724</v>
      </c>
      <c r="P94" s="43" t="s">
        <v>1719</v>
      </c>
      <c r="Q94" s="43"/>
      <c r="R94" s="43"/>
      <c r="S94" s="43"/>
      <c r="T94" s="43"/>
      <c r="U94" s="43"/>
      <c r="V94" s="43"/>
      <c r="W94" s="43"/>
      <c r="X94" s="10"/>
      <c r="Y94" s="10"/>
      <c r="Z94" s="10"/>
      <c r="AA94" s="43"/>
      <c r="AB94" s="43"/>
      <c r="AC94" s="10"/>
      <c r="AD94" s="10"/>
      <c r="AM94" s="23"/>
    </row>
    <row r="95" ht="71" customHeight="1" spans="1:39">
      <c r="A95" s="39" t="s">
        <v>2049</v>
      </c>
      <c r="B95" s="10" t="s">
        <v>1712</v>
      </c>
      <c r="C95" s="10" t="s">
        <v>1713</v>
      </c>
      <c r="D95" s="10">
        <v>2017</v>
      </c>
      <c r="E95" s="40" t="s">
        <v>2050</v>
      </c>
      <c r="F95" s="10" t="s">
        <v>2020</v>
      </c>
      <c r="G95" s="43" t="s">
        <v>2051</v>
      </c>
      <c r="H95" s="47" t="s">
        <v>2052</v>
      </c>
      <c r="I95" s="41">
        <v>200</v>
      </c>
      <c r="J95" s="41">
        <v>50</v>
      </c>
      <c r="K95" s="41">
        <v>150</v>
      </c>
      <c r="L95" s="41">
        <v>196.132651</v>
      </c>
      <c r="M95" s="41">
        <v>196.132651</v>
      </c>
      <c r="N95" s="41"/>
      <c r="O95" s="43" t="s">
        <v>1724</v>
      </c>
      <c r="P95" s="43" t="s">
        <v>1719</v>
      </c>
      <c r="Q95" s="43"/>
      <c r="R95" s="43"/>
      <c r="S95" s="43" t="s">
        <v>1752</v>
      </c>
      <c r="T95" s="43"/>
      <c r="U95" s="43" t="s">
        <v>1759</v>
      </c>
      <c r="V95" s="43" t="s">
        <v>2020</v>
      </c>
      <c r="W95" s="43" t="s">
        <v>1752</v>
      </c>
      <c r="X95" s="10"/>
      <c r="Y95" s="10"/>
      <c r="Z95" s="10"/>
      <c r="AA95" s="43">
        <v>75000</v>
      </c>
      <c r="AB95" s="43">
        <v>20</v>
      </c>
      <c r="AC95" s="10"/>
      <c r="AD95" s="10"/>
      <c r="AE95" s="23" t="s">
        <v>1981</v>
      </c>
      <c r="AF95" s="23" t="s">
        <v>1999</v>
      </c>
      <c r="AG95" s="23" t="s">
        <v>2024</v>
      </c>
      <c r="AM95" s="23"/>
    </row>
    <row r="96" ht="71" hidden="1" customHeight="1" spans="1:39">
      <c r="A96" s="39" t="s">
        <v>2053</v>
      </c>
      <c r="B96" s="10" t="s">
        <v>1712</v>
      </c>
      <c r="C96" s="10" t="s">
        <v>1713</v>
      </c>
      <c r="D96" s="10">
        <v>2017</v>
      </c>
      <c r="E96" s="58" t="s">
        <v>2054</v>
      </c>
      <c r="F96" s="10" t="s">
        <v>2020</v>
      </c>
      <c r="G96" s="43" t="s">
        <v>2055</v>
      </c>
      <c r="H96" s="47" t="s">
        <v>2056</v>
      </c>
      <c r="I96" s="41">
        <v>62</v>
      </c>
      <c r="J96" s="41">
        <v>50</v>
      </c>
      <c r="K96" s="41">
        <v>12</v>
      </c>
      <c r="L96" s="41">
        <v>49.62</v>
      </c>
      <c r="M96" s="41">
        <v>49.62</v>
      </c>
      <c r="N96" s="41"/>
      <c r="O96" s="43" t="s">
        <v>1724</v>
      </c>
      <c r="P96" s="43" t="s">
        <v>1789</v>
      </c>
      <c r="Q96" s="43"/>
      <c r="R96" s="43"/>
      <c r="S96" s="43" t="s">
        <v>1752</v>
      </c>
      <c r="T96" s="43"/>
      <c r="U96" s="43" t="s">
        <v>1753</v>
      </c>
      <c r="V96" s="43" t="s">
        <v>2057</v>
      </c>
      <c r="W96" s="43" t="s">
        <v>1752</v>
      </c>
      <c r="X96" s="10"/>
      <c r="Y96" s="10"/>
      <c r="Z96" s="10"/>
      <c r="AA96" s="43">
        <v>15500</v>
      </c>
      <c r="AB96" s="43"/>
      <c r="AC96" s="10"/>
      <c r="AD96" s="10"/>
      <c r="AE96" s="23" t="s">
        <v>1981</v>
      </c>
      <c r="AF96" s="23" t="s">
        <v>1982</v>
      </c>
      <c r="AG96" s="23" t="s">
        <v>1983</v>
      </c>
      <c r="AI96" s="23" t="s">
        <v>1752</v>
      </c>
      <c r="AJ96" s="23" t="s">
        <v>1984</v>
      </c>
      <c r="AK96" s="23" t="s">
        <v>1752</v>
      </c>
      <c r="AL96" s="23" t="s">
        <v>1984</v>
      </c>
      <c r="AM96" s="25" t="s">
        <v>1985</v>
      </c>
    </row>
    <row r="97" ht="71" hidden="1" customHeight="1" spans="1:39">
      <c r="A97" s="39" t="s">
        <v>2058</v>
      </c>
      <c r="B97" s="10" t="s">
        <v>1712</v>
      </c>
      <c r="C97" s="10" t="s">
        <v>1713</v>
      </c>
      <c r="D97" s="10">
        <v>2017</v>
      </c>
      <c r="E97" s="58" t="s">
        <v>2059</v>
      </c>
      <c r="F97" s="10" t="s">
        <v>2060</v>
      </c>
      <c r="G97" s="43" t="s">
        <v>2015</v>
      </c>
      <c r="H97" s="47" t="s">
        <v>2061</v>
      </c>
      <c r="I97" s="41">
        <v>520</v>
      </c>
      <c r="J97" s="41">
        <v>50</v>
      </c>
      <c r="K97" s="41">
        <v>470</v>
      </c>
      <c r="L97" s="41">
        <v>435.48</v>
      </c>
      <c r="M97" s="41">
        <v>435.48</v>
      </c>
      <c r="N97" s="41"/>
      <c r="O97" s="43" t="s">
        <v>1724</v>
      </c>
      <c r="P97" s="43" t="s">
        <v>1759</v>
      </c>
      <c r="Q97" s="43"/>
      <c r="R97" s="43"/>
      <c r="S97" s="43"/>
      <c r="T97" s="43"/>
      <c r="U97" s="43" t="s">
        <v>1753</v>
      </c>
      <c r="V97" s="43" t="s">
        <v>2062</v>
      </c>
      <c r="W97" s="43"/>
      <c r="X97" s="10"/>
      <c r="Y97" s="10"/>
      <c r="Z97" s="10"/>
      <c r="AA97" s="43"/>
      <c r="AB97" s="43"/>
      <c r="AC97" s="10"/>
      <c r="AD97" s="10"/>
      <c r="AE97" s="23" t="s">
        <v>1981</v>
      </c>
      <c r="AF97" s="23" t="s">
        <v>1982</v>
      </c>
      <c r="AG97" s="23" t="s">
        <v>2024</v>
      </c>
      <c r="AI97" s="23" t="s">
        <v>1752</v>
      </c>
      <c r="AJ97" s="23" t="s">
        <v>1984</v>
      </c>
      <c r="AK97" s="23" t="s">
        <v>1752</v>
      </c>
      <c r="AL97" s="23" t="s">
        <v>1984</v>
      </c>
      <c r="AM97" s="25" t="s">
        <v>2025</v>
      </c>
    </row>
    <row r="98" ht="71" hidden="1" customHeight="1" spans="1:39">
      <c r="A98" s="39" t="s">
        <v>2063</v>
      </c>
      <c r="B98" s="10" t="s">
        <v>1712</v>
      </c>
      <c r="C98" s="10" t="s">
        <v>1713</v>
      </c>
      <c r="D98" s="10">
        <v>2017</v>
      </c>
      <c r="E98" s="58" t="s">
        <v>2064</v>
      </c>
      <c r="F98" s="10" t="s">
        <v>1979</v>
      </c>
      <c r="G98" s="43" t="s">
        <v>1792</v>
      </c>
      <c r="H98" s="47" t="s">
        <v>2065</v>
      </c>
      <c r="I98" s="41">
        <v>70</v>
      </c>
      <c r="J98" s="41">
        <v>50</v>
      </c>
      <c r="K98" s="41">
        <v>20</v>
      </c>
      <c r="L98" s="41">
        <v>70</v>
      </c>
      <c r="M98" s="41">
        <v>70</v>
      </c>
      <c r="N98" s="41"/>
      <c r="O98" s="43" t="s">
        <v>1724</v>
      </c>
      <c r="P98" s="43" t="s">
        <v>1759</v>
      </c>
      <c r="Q98" s="43"/>
      <c r="R98" s="43"/>
      <c r="S98" s="43" t="s">
        <v>1752</v>
      </c>
      <c r="T98" s="43"/>
      <c r="U98" s="43" t="s">
        <v>1753</v>
      </c>
      <c r="V98" s="43" t="s">
        <v>2066</v>
      </c>
      <c r="W98" s="43" t="s">
        <v>1752</v>
      </c>
      <c r="X98" s="10"/>
      <c r="Y98" s="10"/>
      <c r="Z98" s="10"/>
      <c r="AA98" s="43"/>
      <c r="AB98" s="43"/>
      <c r="AC98" s="10"/>
      <c r="AD98" s="10"/>
      <c r="AE98" s="23" t="s">
        <v>1981</v>
      </c>
      <c r="AF98" s="23" t="s">
        <v>1982</v>
      </c>
      <c r="AG98" s="23" t="s">
        <v>1983</v>
      </c>
      <c r="AI98" s="23" t="s">
        <v>1752</v>
      </c>
      <c r="AJ98" s="23" t="s">
        <v>1984</v>
      </c>
      <c r="AK98" s="23" t="s">
        <v>1752</v>
      </c>
      <c r="AL98" s="23" t="s">
        <v>1984</v>
      </c>
      <c r="AM98" s="25" t="s">
        <v>1985</v>
      </c>
    </row>
    <row r="99" ht="71" hidden="1" customHeight="1" spans="1:39">
      <c r="A99" s="39" t="s">
        <v>2067</v>
      </c>
      <c r="B99" s="10" t="s">
        <v>1712</v>
      </c>
      <c r="C99" s="10" t="s">
        <v>1713</v>
      </c>
      <c r="D99" s="10">
        <v>2017</v>
      </c>
      <c r="E99" s="58" t="s">
        <v>2068</v>
      </c>
      <c r="F99" s="10"/>
      <c r="G99" s="43" t="s">
        <v>2069</v>
      </c>
      <c r="H99" s="47" t="s">
        <v>2070</v>
      </c>
      <c r="I99" s="41">
        <v>50</v>
      </c>
      <c r="J99" s="41">
        <v>50</v>
      </c>
      <c r="K99" s="41">
        <v>0</v>
      </c>
      <c r="L99" s="41">
        <v>225.665117</v>
      </c>
      <c r="M99" s="41">
        <v>225.665117</v>
      </c>
      <c r="N99" s="41"/>
      <c r="O99" s="43" t="s">
        <v>1724</v>
      </c>
      <c r="P99" s="43" t="s">
        <v>1759</v>
      </c>
      <c r="Q99" s="43"/>
      <c r="R99" s="43"/>
      <c r="S99" s="43" t="s">
        <v>1752</v>
      </c>
      <c r="T99" s="43"/>
      <c r="U99" s="43" t="s">
        <v>1753</v>
      </c>
      <c r="V99" s="43" t="s">
        <v>2071</v>
      </c>
      <c r="W99" s="43" t="s">
        <v>1752</v>
      </c>
      <c r="X99" s="10"/>
      <c r="Y99" s="10"/>
      <c r="Z99" s="10"/>
      <c r="AA99" s="43">
        <v>27600</v>
      </c>
      <c r="AB99" s="43"/>
      <c r="AC99" s="10"/>
      <c r="AD99" s="10"/>
      <c r="AE99" s="23" t="s">
        <v>1981</v>
      </c>
      <c r="AF99" s="23" t="s">
        <v>2072</v>
      </c>
      <c r="AG99" s="23" t="s">
        <v>2024</v>
      </c>
      <c r="AI99" s="23" t="s">
        <v>1752</v>
      </c>
      <c r="AJ99" s="23" t="s">
        <v>1984</v>
      </c>
      <c r="AK99" s="23" t="s">
        <v>1752</v>
      </c>
      <c r="AL99" s="23" t="s">
        <v>1984</v>
      </c>
      <c r="AM99" s="25" t="s">
        <v>2025</v>
      </c>
    </row>
    <row r="100" ht="71" hidden="1" customHeight="1" spans="1:39">
      <c r="A100" s="39" t="s">
        <v>2073</v>
      </c>
      <c r="B100" s="10" t="s">
        <v>1712</v>
      </c>
      <c r="C100" s="10" t="s">
        <v>1713</v>
      </c>
      <c r="D100" s="10">
        <v>2017</v>
      </c>
      <c r="E100" s="58" t="s">
        <v>2074</v>
      </c>
      <c r="F100" s="10" t="s">
        <v>2075</v>
      </c>
      <c r="G100" s="43" t="s">
        <v>1737</v>
      </c>
      <c r="H100" s="47" t="s">
        <v>2076</v>
      </c>
      <c r="I100" s="41">
        <v>51</v>
      </c>
      <c r="J100" s="41">
        <v>50</v>
      </c>
      <c r="K100" s="41">
        <v>1</v>
      </c>
      <c r="L100" s="41">
        <v>50</v>
      </c>
      <c r="M100" s="41">
        <v>50</v>
      </c>
      <c r="N100" s="41"/>
      <c r="O100" s="43" t="s">
        <v>1724</v>
      </c>
      <c r="P100" s="43" t="s">
        <v>1734</v>
      </c>
      <c r="Q100" s="43" t="s">
        <v>26</v>
      </c>
      <c r="R100" s="43" t="s">
        <v>26</v>
      </c>
      <c r="S100" s="43" t="s">
        <v>1752</v>
      </c>
      <c r="T100" s="43"/>
      <c r="U100" s="43" t="s">
        <v>1753</v>
      </c>
      <c r="V100" s="43" t="s">
        <v>2077</v>
      </c>
      <c r="W100" s="43" t="s">
        <v>1752</v>
      </c>
      <c r="X100" s="10"/>
      <c r="Y100" s="10"/>
      <c r="Z100" s="10"/>
      <c r="AA100" s="43">
        <v>120000</v>
      </c>
      <c r="AB100" s="43">
        <v>5</v>
      </c>
      <c r="AC100" s="10"/>
      <c r="AD100" s="10"/>
      <c r="AE100" s="23" t="s">
        <v>1981</v>
      </c>
      <c r="AF100" s="23" t="s">
        <v>1982</v>
      </c>
      <c r="AG100" s="23" t="s">
        <v>1983</v>
      </c>
      <c r="AI100" s="23" t="s">
        <v>1752</v>
      </c>
      <c r="AJ100" s="23" t="s">
        <v>1984</v>
      </c>
      <c r="AK100" s="23" t="s">
        <v>1752</v>
      </c>
      <c r="AL100" s="23" t="s">
        <v>1984</v>
      </c>
      <c r="AM100" s="25" t="s">
        <v>1985</v>
      </c>
    </row>
    <row r="101" ht="71" hidden="1" customHeight="1" spans="1:39">
      <c r="A101" s="39" t="s">
        <v>2078</v>
      </c>
      <c r="B101" s="10" t="s">
        <v>1712</v>
      </c>
      <c r="C101" s="10" t="s">
        <v>1713</v>
      </c>
      <c r="D101" s="10">
        <v>2017</v>
      </c>
      <c r="E101" s="40" t="s">
        <v>2079</v>
      </c>
      <c r="F101" s="10" t="s">
        <v>2080</v>
      </c>
      <c r="G101" s="43" t="s">
        <v>1732</v>
      </c>
      <c r="H101" s="47" t="s">
        <v>2081</v>
      </c>
      <c r="I101" s="41">
        <v>50</v>
      </c>
      <c r="J101" s="41">
        <v>50</v>
      </c>
      <c r="K101" s="41">
        <v>0</v>
      </c>
      <c r="L101" s="41">
        <v>50</v>
      </c>
      <c r="M101" s="41">
        <v>50</v>
      </c>
      <c r="N101" s="41"/>
      <c r="O101" s="43" t="s">
        <v>1724</v>
      </c>
      <c r="P101" s="43" t="s">
        <v>1751</v>
      </c>
      <c r="Q101" s="43" t="s">
        <v>26</v>
      </c>
      <c r="R101" s="43" t="s">
        <v>26</v>
      </c>
      <c r="S101" s="43" t="s">
        <v>1752</v>
      </c>
      <c r="T101" s="43"/>
      <c r="U101" s="43" t="s">
        <v>1753</v>
      </c>
      <c r="V101" s="43" t="s">
        <v>2082</v>
      </c>
      <c r="W101" s="43" t="s">
        <v>1752</v>
      </c>
      <c r="X101" s="10"/>
      <c r="Y101" s="10"/>
      <c r="Z101" s="10"/>
      <c r="AA101" s="43">
        <v>218400</v>
      </c>
      <c r="AB101" s="43">
        <v>19</v>
      </c>
      <c r="AC101" s="10"/>
      <c r="AD101" s="10"/>
      <c r="AM101" s="23"/>
    </row>
    <row r="102" ht="71" hidden="1" customHeight="1" spans="1:39">
      <c r="A102" s="39" t="s">
        <v>2083</v>
      </c>
      <c r="B102" s="10" t="s">
        <v>1712</v>
      </c>
      <c r="C102" s="10" t="s">
        <v>1713</v>
      </c>
      <c r="D102" s="10">
        <v>2017</v>
      </c>
      <c r="E102" s="40" t="s">
        <v>2084</v>
      </c>
      <c r="F102" s="10"/>
      <c r="G102" s="43" t="s">
        <v>1891</v>
      </c>
      <c r="H102" s="47"/>
      <c r="I102" s="41">
        <v>60</v>
      </c>
      <c r="J102" s="41">
        <v>50</v>
      </c>
      <c r="K102" s="41">
        <v>10</v>
      </c>
      <c r="L102" s="41">
        <v>60</v>
      </c>
      <c r="M102" s="41">
        <v>60</v>
      </c>
      <c r="N102" s="41"/>
      <c r="O102" s="43" t="s">
        <v>1724</v>
      </c>
      <c r="P102" s="43" t="s">
        <v>1734</v>
      </c>
      <c r="Q102" s="43"/>
      <c r="R102" s="43"/>
      <c r="S102" s="43"/>
      <c r="T102" s="43"/>
      <c r="U102" s="43"/>
      <c r="V102" s="43"/>
      <c r="W102" s="43"/>
      <c r="X102" s="10"/>
      <c r="Y102" s="10"/>
      <c r="Z102" s="10"/>
      <c r="AA102" s="43"/>
      <c r="AB102" s="43"/>
      <c r="AC102" s="10"/>
      <c r="AD102" s="10"/>
      <c r="AM102" s="23"/>
    </row>
    <row r="103" ht="71" hidden="1" customHeight="1" spans="1:39">
      <c r="A103" s="39" t="s">
        <v>2085</v>
      </c>
      <c r="B103" s="10" t="s">
        <v>1712</v>
      </c>
      <c r="C103" s="10" t="s">
        <v>1713</v>
      </c>
      <c r="D103" s="10">
        <v>2017</v>
      </c>
      <c r="E103" s="58" t="s">
        <v>2086</v>
      </c>
      <c r="F103" s="10" t="s">
        <v>2087</v>
      </c>
      <c r="G103" s="43" t="s">
        <v>2088</v>
      </c>
      <c r="H103" s="47" t="s">
        <v>2089</v>
      </c>
      <c r="I103" s="41">
        <v>50</v>
      </c>
      <c r="J103" s="41">
        <v>50</v>
      </c>
      <c r="K103" s="41">
        <v>0</v>
      </c>
      <c r="L103" s="41">
        <v>50</v>
      </c>
      <c r="M103" s="41">
        <v>50</v>
      </c>
      <c r="N103" s="41"/>
      <c r="O103" s="43" t="s">
        <v>1724</v>
      </c>
      <c r="P103" s="43" t="s">
        <v>1881</v>
      </c>
      <c r="Q103" s="43"/>
      <c r="R103" s="43"/>
      <c r="S103" s="43" t="s">
        <v>1752</v>
      </c>
      <c r="T103" s="43"/>
      <c r="U103" s="43" t="s">
        <v>1753</v>
      </c>
      <c r="V103" s="43" t="s">
        <v>2090</v>
      </c>
      <c r="W103" s="43" t="s">
        <v>1752</v>
      </c>
      <c r="X103" s="10"/>
      <c r="Y103" s="10"/>
      <c r="Z103" s="10"/>
      <c r="AA103" s="43">
        <v>42000</v>
      </c>
      <c r="AB103" s="43">
        <v>16</v>
      </c>
      <c r="AC103" s="10"/>
      <c r="AD103" s="10"/>
      <c r="AI103" s="23" t="s">
        <v>1752</v>
      </c>
      <c r="AJ103" s="23" t="s">
        <v>1984</v>
      </c>
      <c r="AK103" s="23" t="s">
        <v>1752</v>
      </c>
      <c r="AL103" s="23" t="s">
        <v>1984</v>
      </c>
      <c r="AM103" s="25" t="s">
        <v>1985</v>
      </c>
    </row>
    <row r="104" ht="71" hidden="1" customHeight="1" spans="1:39">
      <c r="A104" s="39" t="s">
        <v>2091</v>
      </c>
      <c r="B104" s="10" t="s">
        <v>1712</v>
      </c>
      <c r="C104" s="10" t="s">
        <v>1713</v>
      </c>
      <c r="D104" s="10">
        <v>2017</v>
      </c>
      <c r="E104" s="40" t="s">
        <v>2092</v>
      </c>
      <c r="F104" s="10"/>
      <c r="G104" s="43" t="s">
        <v>1762</v>
      </c>
      <c r="H104" s="47"/>
      <c r="I104" s="41">
        <v>50</v>
      </c>
      <c r="J104" s="41">
        <v>50</v>
      </c>
      <c r="K104" s="41">
        <v>0</v>
      </c>
      <c r="L104" s="41">
        <v>50</v>
      </c>
      <c r="M104" s="41">
        <v>50</v>
      </c>
      <c r="N104" s="41"/>
      <c r="O104" s="43" t="s">
        <v>1724</v>
      </c>
      <c r="P104" s="43" t="s">
        <v>1881</v>
      </c>
      <c r="Q104" s="43"/>
      <c r="R104" s="43"/>
      <c r="S104" s="43"/>
      <c r="T104" s="43"/>
      <c r="U104" s="43"/>
      <c r="V104" s="43"/>
      <c r="W104" s="43"/>
      <c r="X104" s="10"/>
      <c r="Y104" s="10"/>
      <c r="Z104" s="10"/>
      <c r="AA104" s="43"/>
      <c r="AB104" s="43"/>
      <c r="AC104" s="10"/>
      <c r="AD104" s="10"/>
      <c r="AM104" s="23"/>
    </row>
    <row r="105" ht="71" hidden="1" customHeight="1" spans="1:39">
      <c r="A105" s="39" t="s">
        <v>2093</v>
      </c>
      <c r="B105" s="10" t="s">
        <v>1712</v>
      </c>
      <c r="C105" s="10" t="s">
        <v>1713</v>
      </c>
      <c r="D105" s="10">
        <v>2017</v>
      </c>
      <c r="E105" s="40" t="s">
        <v>2094</v>
      </c>
      <c r="F105" s="10" t="s">
        <v>2020</v>
      </c>
      <c r="G105" s="43" t="s">
        <v>2095</v>
      </c>
      <c r="H105" s="47" t="s">
        <v>2096</v>
      </c>
      <c r="I105" s="41">
        <v>52</v>
      </c>
      <c r="J105" s="41">
        <v>50</v>
      </c>
      <c r="K105" s="41">
        <v>2</v>
      </c>
      <c r="L105" s="41">
        <v>52</v>
      </c>
      <c r="M105" s="41">
        <v>52</v>
      </c>
      <c r="N105" s="41"/>
      <c r="O105" s="43" t="s">
        <v>1724</v>
      </c>
      <c r="P105" s="43" t="s">
        <v>1734</v>
      </c>
      <c r="Q105" s="43"/>
      <c r="R105" s="43"/>
      <c r="S105" s="43" t="s">
        <v>1752</v>
      </c>
      <c r="T105" s="43"/>
      <c r="U105" s="43" t="s">
        <v>1753</v>
      </c>
      <c r="V105" s="43" t="s">
        <v>2097</v>
      </c>
      <c r="W105" s="43" t="s">
        <v>1752</v>
      </c>
      <c r="X105" s="10"/>
      <c r="Y105" s="10"/>
      <c r="Z105" s="10"/>
      <c r="AA105" s="43">
        <v>75000</v>
      </c>
      <c r="AB105" s="43"/>
      <c r="AC105" s="10"/>
      <c r="AD105" s="10"/>
      <c r="AM105" s="23"/>
    </row>
    <row r="106" ht="71" hidden="1" customHeight="1" spans="1:39">
      <c r="A106" s="39" t="s">
        <v>2098</v>
      </c>
      <c r="B106" s="10" t="s">
        <v>1712</v>
      </c>
      <c r="C106" s="10" t="s">
        <v>1713</v>
      </c>
      <c r="D106" s="10">
        <v>2017</v>
      </c>
      <c r="E106" s="40" t="s">
        <v>2099</v>
      </c>
      <c r="F106" s="10" t="s">
        <v>2020</v>
      </c>
      <c r="G106" s="43" t="s">
        <v>2100</v>
      </c>
      <c r="H106" s="47" t="s">
        <v>2101</v>
      </c>
      <c r="I106" s="41">
        <v>51</v>
      </c>
      <c r="J106" s="41">
        <v>50</v>
      </c>
      <c r="K106" s="41">
        <v>1</v>
      </c>
      <c r="L106" s="41">
        <v>50</v>
      </c>
      <c r="M106" s="41">
        <v>50</v>
      </c>
      <c r="N106" s="41"/>
      <c r="O106" s="43" t="s">
        <v>1724</v>
      </c>
      <c r="P106" s="43" t="s">
        <v>1759</v>
      </c>
      <c r="Q106" s="43"/>
      <c r="R106" s="43"/>
      <c r="S106" s="43" t="s">
        <v>1752</v>
      </c>
      <c r="T106" s="43"/>
      <c r="U106" s="43" t="s">
        <v>1753</v>
      </c>
      <c r="V106" s="43" t="s">
        <v>2102</v>
      </c>
      <c r="W106" s="43" t="s">
        <v>1752</v>
      </c>
      <c r="X106" s="10"/>
      <c r="Y106" s="10"/>
      <c r="Z106" s="10"/>
      <c r="AA106" s="43">
        <v>24000</v>
      </c>
      <c r="AB106" s="43">
        <v>18</v>
      </c>
      <c r="AC106" s="10"/>
      <c r="AD106" s="10"/>
      <c r="AE106" s="23" t="s">
        <v>1981</v>
      </c>
      <c r="AF106" s="23" t="s">
        <v>1994</v>
      </c>
      <c r="AG106" s="23" t="s">
        <v>2024</v>
      </c>
      <c r="AM106" s="23"/>
    </row>
    <row r="107" ht="71" hidden="1" customHeight="1" spans="1:39">
      <c r="A107" s="39" t="s">
        <v>2103</v>
      </c>
      <c r="B107" s="10" t="s">
        <v>1712</v>
      </c>
      <c r="C107" s="10" t="s">
        <v>1713</v>
      </c>
      <c r="D107" s="10">
        <v>2017</v>
      </c>
      <c r="E107" s="40" t="s">
        <v>2104</v>
      </c>
      <c r="F107" s="10" t="s">
        <v>2020</v>
      </c>
      <c r="G107" s="43" t="s">
        <v>2105</v>
      </c>
      <c r="H107" s="47" t="s">
        <v>2106</v>
      </c>
      <c r="I107" s="41">
        <v>51</v>
      </c>
      <c r="J107" s="41">
        <v>50</v>
      </c>
      <c r="K107" s="41">
        <v>1</v>
      </c>
      <c r="L107" s="41">
        <v>50</v>
      </c>
      <c r="M107" s="41">
        <v>50</v>
      </c>
      <c r="N107" s="41"/>
      <c r="O107" s="43" t="s">
        <v>1724</v>
      </c>
      <c r="P107" s="43" t="s">
        <v>1759</v>
      </c>
      <c r="Q107" s="43"/>
      <c r="R107" s="43"/>
      <c r="S107" s="43" t="s">
        <v>1752</v>
      </c>
      <c r="T107" s="43"/>
      <c r="U107" s="43" t="s">
        <v>1753</v>
      </c>
      <c r="V107" s="43" t="s">
        <v>2107</v>
      </c>
      <c r="W107" s="43" t="s">
        <v>1752</v>
      </c>
      <c r="X107" s="10"/>
      <c r="Y107" s="10"/>
      <c r="Z107" s="10"/>
      <c r="AA107" s="43">
        <v>2000</v>
      </c>
      <c r="AB107" s="43">
        <v>6</v>
      </c>
      <c r="AC107" s="10"/>
      <c r="AD107" s="10"/>
      <c r="AE107" s="23" t="s">
        <v>1981</v>
      </c>
      <c r="AF107" s="23" t="s">
        <v>1999</v>
      </c>
      <c r="AG107" s="23" t="s">
        <v>1983</v>
      </c>
      <c r="AM107" s="23"/>
    </row>
    <row r="108" ht="71" hidden="1" customHeight="1" spans="1:39">
      <c r="A108" s="39" t="s">
        <v>2108</v>
      </c>
      <c r="B108" s="10" t="s">
        <v>1712</v>
      </c>
      <c r="C108" s="10" t="s">
        <v>1713</v>
      </c>
      <c r="D108" s="10">
        <v>2017</v>
      </c>
      <c r="E108" s="58" t="s">
        <v>2109</v>
      </c>
      <c r="F108" s="10"/>
      <c r="G108" s="43" t="s">
        <v>2110</v>
      </c>
      <c r="H108" s="47" t="s">
        <v>2111</v>
      </c>
      <c r="I108" s="41">
        <v>40</v>
      </c>
      <c r="J108" s="41">
        <v>30</v>
      </c>
      <c r="K108" s="41">
        <v>10</v>
      </c>
      <c r="L108" s="41">
        <v>30</v>
      </c>
      <c r="M108" s="41">
        <v>30</v>
      </c>
      <c r="N108" s="41"/>
      <c r="O108" s="43" t="s">
        <v>1724</v>
      </c>
      <c r="P108" s="43" t="s">
        <v>1734</v>
      </c>
      <c r="Q108" s="43" t="s">
        <v>26</v>
      </c>
      <c r="R108" s="43" t="s">
        <v>26</v>
      </c>
      <c r="S108" s="43" t="s">
        <v>1752</v>
      </c>
      <c r="T108" s="43"/>
      <c r="U108" s="43" t="s">
        <v>1753</v>
      </c>
      <c r="V108" s="43" t="s">
        <v>2112</v>
      </c>
      <c r="W108" s="43"/>
      <c r="X108" s="10"/>
      <c r="Y108" s="10"/>
      <c r="Z108" s="10"/>
      <c r="AA108" s="43"/>
      <c r="AB108" s="43"/>
      <c r="AC108" s="10"/>
      <c r="AD108" s="10"/>
      <c r="AE108" s="23" t="s">
        <v>1981</v>
      </c>
      <c r="AF108" s="23" t="s">
        <v>1982</v>
      </c>
      <c r="AG108" s="23" t="s">
        <v>1983</v>
      </c>
      <c r="AI108" s="23" t="s">
        <v>1752</v>
      </c>
      <c r="AJ108" s="23" t="s">
        <v>1984</v>
      </c>
      <c r="AK108" s="23" t="s">
        <v>1752</v>
      </c>
      <c r="AL108" s="23" t="s">
        <v>1984</v>
      </c>
      <c r="AM108" s="25" t="s">
        <v>1985</v>
      </c>
    </row>
    <row r="109" ht="71" hidden="1" customHeight="1" spans="1:39">
      <c r="A109" s="39" t="s">
        <v>2113</v>
      </c>
      <c r="B109" s="10" t="s">
        <v>1712</v>
      </c>
      <c r="C109" s="10" t="s">
        <v>1713</v>
      </c>
      <c r="D109" s="10">
        <v>2017</v>
      </c>
      <c r="E109" s="40" t="s">
        <v>2114</v>
      </c>
      <c r="F109" s="10" t="s">
        <v>2080</v>
      </c>
      <c r="G109" s="43" t="s">
        <v>2115</v>
      </c>
      <c r="H109" s="47" t="s">
        <v>2116</v>
      </c>
      <c r="I109" s="41">
        <v>15</v>
      </c>
      <c r="J109" s="41">
        <v>10</v>
      </c>
      <c r="K109" s="41">
        <v>5</v>
      </c>
      <c r="L109" s="41">
        <v>10</v>
      </c>
      <c r="M109" s="41">
        <v>10</v>
      </c>
      <c r="N109" s="41"/>
      <c r="O109" s="43" t="s">
        <v>1724</v>
      </c>
      <c r="P109" s="43" t="s">
        <v>1734</v>
      </c>
      <c r="Q109" s="43"/>
      <c r="R109" s="43"/>
      <c r="S109" s="43" t="s">
        <v>1752</v>
      </c>
      <c r="T109" s="43"/>
      <c r="U109" s="43" t="s">
        <v>1753</v>
      </c>
      <c r="V109" s="43" t="s">
        <v>2117</v>
      </c>
      <c r="W109" s="43" t="s">
        <v>1752</v>
      </c>
      <c r="X109" s="10"/>
      <c r="Y109" s="10"/>
      <c r="Z109" s="10"/>
      <c r="AA109" s="43">
        <v>3000</v>
      </c>
      <c r="AB109" s="43"/>
      <c r="AC109" s="10"/>
      <c r="AD109" s="10"/>
      <c r="AM109" s="23"/>
    </row>
    <row r="110" ht="71" hidden="1" customHeight="1" spans="1:39">
      <c r="A110" s="39" t="s">
        <v>2118</v>
      </c>
      <c r="B110" s="10" t="s">
        <v>1712</v>
      </c>
      <c r="C110" s="10" t="s">
        <v>1713</v>
      </c>
      <c r="D110" s="10">
        <v>2017</v>
      </c>
      <c r="E110" s="40" t="s">
        <v>2119</v>
      </c>
      <c r="F110" s="10" t="s">
        <v>2080</v>
      </c>
      <c r="G110" s="43" t="s">
        <v>2120</v>
      </c>
      <c r="H110" s="47" t="s">
        <v>2121</v>
      </c>
      <c r="I110" s="41">
        <v>15</v>
      </c>
      <c r="J110" s="41">
        <v>10</v>
      </c>
      <c r="K110" s="41">
        <v>5</v>
      </c>
      <c r="L110" s="41">
        <v>10</v>
      </c>
      <c r="M110" s="41">
        <v>10</v>
      </c>
      <c r="N110" s="41"/>
      <c r="O110" s="43" t="s">
        <v>1724</v>
      </c>
      <c r="P110" s="43" t="s">
        <v>1734</v>
      </c>
      <c r="Q110" s="43"/>
      <c r="R110" s="43"/>
      <c r="S110" s="43" t="s">
        <v>1752</v>
      </c>
      <c r="T110" s="43"/>
      <c r="U110" s="43" t="s">
        <v>1753</v>
      </c>
      <c r="V110" s="43" t="s">
        <v>2122</v>
      </c>
      <c r="W110" s="43" t="s">
        <v>1752</v>
      </c>
      <c r="X110" s="10"/>
      <c r="Y110" s="10"/>
      <c r="Z110" s="10"/>
      <c r="AA110" s="43">
        <v>32500</v>
      </c>
      <c r="AB110" s="43"/>
      <c r="AC110" s="10"/>
      <c r="AD110" s="10"/>
      <c r="AM110" s="23"/>
    </row>
    <row r="111" ht="71" hidden="1" customHeight="1" spans="1:39">
      <c r="A111" s="39" t="s">
        <v>2123</v>
      </c>
      <c r="B111" s="10" t="s">
        <v>1712</v>
      </c>
      <c r="C111" s="10" t="s">
        <v>1713</v>
      </c>
      <c r="D111" s="10">
        <v>2017</v>
      </c>
      <c r="E111" s="40" t="s">
        <v>2124</v>
      </c>
      <c r="F111" s="10" t="s">
        <v>2080</v>
      </c>
      <c r="G111" s="43" t="s">
        <v>2125</v>
      </c>
      <c r="H111" s="47" t="s">
        <v>2126</v>
      </c>
      <c r="I111" s="41">
        <v>15</v>
      </c>
      <c r="J111" s="41">
        <v>10</v>
      </c>
      <c r="K111" s="41">
        <v>5</v>
      </c>
      <c r="L111" s="41">
        <v>10</v>
      </c>
      <c r="M111" s="41">
        <v>10</v>
      </c>
      <c r="N111" s="41"/>
      <c r="O111" s="43" t="s">
        <v>1724</v>
      </c>
      <c r="P111" s="43" t="s">
        <v>1734</v>
      </c>
      <c r="Q111" s="43"/>
      <c r="R111" s="43"/>
      <c r="S111" s="43" t="s">
        <v>1752</v>
      </c>
      <c r="T111" s="43"/>
      <c r="U111" s="43" t="s">
        <v>1753</v>
      </c>
      <c r="V111" s="43" t="s">
        <v>2127</v>
      </c>
      <c r="W111" s="43" t="s">
        <v>1752</v>
      </c>
      <c r="X111" s="10"/>
      <c r="Y111" s="10"/>
      <c r="Z111" s="10"/>
      <c r="AA111" s="43">
        <v>11000</v>
      </c>
      <c r="AB111" s="43"/>
      <c r="AC111" s="10"/>
      <c r="AD111" s="10"/>
      <c r="AM111" s="23"/>
    </row>
    <row r="112" ht="71" hidden="1" customHeight="1" spans="1:39">
      <c r="A112" s="39" t="s">
        <v>2128</v>
      </c>
      <c r="B112" s="10" t="s">
        <v>1712</v>
      </c>
      <c r="C112" s="10" t="s">
        <v>1713</v>
      </c>
      <c r="D112" s="10">
        <v>2017</v>
      </c>
      <c r="E112" s="40" t="s">
        <v>2129</v>
      </c>
      <c r="F112" s="10" t="s">
        <v>2080</v>
      </c>
      <c r="G112" s="43" t="s">
        <v>2130</v>
      </c>
      <c r="H112" s="47" t="s">
        <v>2131</v>
      </c>
      <c r="I112" s="41">
        <v>15</v>
      </c>
      <c r="J112" s="41">
        <v>15</v>
      </c>
      <c r="K112" s="41">
        <v>0</v>
      </c>
      <c r="L112" s="41">
        <v>25</v>
      </c>
      <c r="M112" s="41">
        <v>25</v>
      </c>
      <c r="N112" s="41"/>
      <c r="O112" s="43" t="s">
        <v>1724</v>
      </c>
      <c r="P112" s="43" t="s">
        <v>1734</v>
      </c>
      <c r="Q112" s="43"/>
      <c r="R112" s="43"/>
      <c r="S112" s="43" t="s">
        <v>1752</v>
      </c>
      <c r="T112" s="43"/>
      <c r="U112" s="43" t="s">
        <v>1759</v>
      </c>
      <c r="V112" s="43" t="s">
        <v>2080</v>
      </c>
      <c r="W112" s="43" t="s">
        <v>1752</v>
      </c>
      <c r="X112" s="10"/>
      <c r="Y112" s="10"/>
      <c r="Z112" s="10"/>
      <c r="AA112" s="43">
        <v>48600</v>
      </c>
      <c r="AB112" s="43"/>
      <c r="AC112" s="10"/>
      <c r="AD112" s="10"/>
      <c r="AM112" s="23"/>
    </row>
    <row r="113" ht="71" hidden="1" customHeight="1" spans="1:39">
      <c r="A113" s="39" t="s">
        <v>2132</v>
      </c>
      <c r="B113" s="10" t="s">
        <v>1712</v>
      </c>
      <c r="C113" s="10" t="s">
        <v>1713</v>
      </c>
      <c r="D113" s="10">
        <v>2017</v>
      </c>
      <c r="E113" s="40" t="s">
        <v>2133</v>
      </c>
      <c r="F113" s="10" t="s">
        <v>2080</v>
      </c>
      <c r="G113" s="43" t="s">
        <v>2130</v>
      </c>
      <c r="H113" s="47" t="s">
        <v>2134</v>
      </c>
      <c r="I113" s="41">
        <v>20</v>
      </c>
      <c r="J113" s="41">
        <v>20</v>
      </c>
      <c r="K113" s="41">
        <v>0</v>
      </c>
      <c r="L113" s="41">
        <v>10</v>
      </c>
      <c r="M113" s="41">
        <v>10</v>
      </c>
      <c r="N113" s="41"/>
      <c r="O113" s="43" t="s">
        <v>1724</v>
      </c>
      <c r="P113" s="43" t="s">
        <v>1734</v>
      </c>
      <c r="Q113" s="43"/>
      <c r="R113" s="43"/>
      <c r="S113" s="43" t="s">
        <v>1752</v>
      </c>
      <c r="T113" s="43"/>
      <c r="U113" s="43" t="s">
        <v>1759</v>
      </c>
      <c r="V113" s="43" t="s">
        <v>2080</v>
      </c>
      <c r="W113" s="43" t="s">
        <v>1752</v>
      </c>
      <c r="X113" s="10"/>
      <c r="Y113" s="10"/>
      <c r="Z113" s="10"/>
      <c r="AA113" s="43">
        <v>32600</v>
      </c>
      <c r="AB113" s="43"/>
      <c r="AC113" s="10"/>
      <c r="AD113" s="10"/>
      <c r="AM113" s="23"/>
    </row>
    <row r="114" ht="71" hidden="1" customHeight="1" spans="1:39">
      <c r="A114" s="39" t="s">
        <v>2135</v>
      </c>
      <c r="B114" s="10" t="s">
        <v>1712</v>
      </c>
      <c r="C114" s="10" t="s">
        <v>1713</v>
      </c>
      <c r="D114" s="10">
        <v>2017</v>
      </c>
      <c r="E114" s="40" t="s">
        <v>2136</v>
      </c>
      <c r="F114" s="10"/>
      <c r="G114" s="43" t="s">
        <v>2048</v>
      </c>
      <c r="H114" s="47" t="s">
        <v>2137</v>
      </c>
      <c r="I114" s="41">
        <v>20</v>
      </c>
      <c r="J114" s="41">
        <v>20</v>
      </c>
      <c r="K114" s="41">
        <v>0</v>
      </c>
      <c r="L114" s="41">
        <v>20</v>
      </c>
      <c r="M114" s="41">
        <v>20</v>
      </c>
      <c r="N114" s="41"/>
      <c r="O114" s="43" t="s">
        <v>1724</v>
      </c>
      <c r="P114" s="43" t="s">
        <v>1734</v>
      </c>
      <c r="Q114" s="43"/>
      <c r="R114" s="43"/>
      <c r="S114" s="43" t="s">
        <v>1752</v>
      </c>
      <c r="T114" s="43"/>
      <c r="U114" s="43" t="s">
        <v>1759</v>
      </c>
      <c r="V114" s="43" t="s">
        <v>2080</v>
      </c>
      <c r="W114" s="43" t="s">
        <v>1752</v>
      </c>
      <c r="X114" s="10"/>
      <c r="Y114" s="10"/>
      <c r="Z114" s="10"/>
      <c r="AA114" s="43">
        <v>28600</v>
      </c>
      <c r="AB114" s="43"/>
      <c r="AC114" s="10"/>
      <c r="AD114" s="10"/>
      <c r="AM114" s="23"/>
    </row>
    <row r="115" ht="71" hidden="1" customHeight="1" spans="1:39">
      <c r="A115" s="39" t="s">
        <v>2138</v>
      </c>
      <c r="B115" s="10" t="s">
        <v>1712</v>
      </c>
      <c r="C115" s="10" t="s">
        <v>1713</v>
      </c>
      <c r="D115" s="10">
        <v>2017</v>
      </c>
      <c r="E115" s="40" t="s">
        <v>2139</v>
      </c>
      <c r="F115" s="10" t="s">
        <v>2140</v>
      </c>
      <c r="G115" s="43" t="s">
        <v>2141</v>
      </c>
      <c r="H115" s="47" t="s">
        <v>2142</v>
      </c>
      <c r="I115" s="41">
        <v>21</v>
      </c>
      <c r="J115" s="41">
        <v>21</v>
      </c>
      <c r="K115" s="41">
        <v>0</v>
      </c>
      <c r="L115" s="41">
        <v>21</v>
      </c>
      <c r="M115" s="41">
        <v>21</v>
      </c>
      <c r="N115" s="41"/>
      <c r="O115" s="43" t="s">
        <v>2143</v>
      </c>
      <c r="P115" s="43" t="s">
        <v>1759</v>
      </c>
      <c r="Q115" s="43"/>
      <c r="R115" s="43"/>
      <c r="S115" s="43" t="s">
        <v>1752</v>
      </c>
      <c r="T115" s="43"/>
      <c r="U115" s="43" t="s">
        <v>2144</v>
      </c>
      <c r="V115" s="43" t="s">
        <v>2144</v>
      </c>
      <c r="W115" s="43" t="s">
        <v>1752</v>
      </c>
      <c r="X115" s="10"/>
      <c r="Y115" s="10"/>
      <c r="Z115" s="10"/>
      <c r="AA115" s="43">
        <v>73200</v>
      </c>
      <c r="AB115" s="43"/>
      <c r="AC115" s="10"/>
      <c r="AD115" s="10"/>
      <c r="AM115" s="23"/>
    </row>
    <row r="116" ht="71" hidden="1" customHeight="1" spans="1:39">
      <c r="A116" s="39" t="s">
        <v>2145</v>
      </c>
      <c r="B116" s="10" t="s">
        <v>1712</v>
      </c>
      <c r="C116" s="10" t="s">
        <v>1713</v>
      </c>
      <c r="D116" s="10">
        <v>2017</v>
      </c>
      <c r="E116" s="40" t="s">
        <v>2146</v>
      </c>
      <c r="F116" s="10" t="s">
        <v>2140</v>
      </c>
      <c r="G116" s="43" t="s">
        <v>2147</v>
      </c>
      <c r="H116" s="47" t="s">
        <v>2142</v>
      </c>
      <c r="I116" s="41">
        <v>50</v>
      </c>
      <c r="J116" s="41">
        <v>50</v>
      </c>
      <c r="K116" s="41">
        <v>0</v>
      </c>
      <c r="L116" s="41">
        <v>50</v>
      </c>
      <c r="M116" s="41">
        <v>50</v>
      </c>
      <c r="N116" s="41"/>
      <c r="O116" s="43" t="s">
        <v>2143</v>
      </c>
      <c r="P116" s="43" t="s">
        <v>1759</v>
      </c>
      <c r="Q116" s="43"/>
      <c r="R116" s="43"/>
      <c r="S116" s="43" t="s">
        <v>1752</v>
      </c>
      <c r="T116" s="43"/>
      <c r="U116" s="43" t="s">
        <v>2144</v>
      </c>
      <c r="V116" s="43" t="s">
        <v>2144</v>
      </c>
      <c r="W116" s="43" t="s">
        <v>1752</v>
      </c>
      <c r="X116" s="10"/>
      <c r="Y116" s="10"/>
      <c r="Z116" s="10"/>
      <c r="AA116" s="43">
        <v>73200</v>
      </c>
      <c r="AB116" s="43"/>
      <c r="AC116" s="10"/>
      <c r="AD116" s="10"/>
      <c r="AM116" s="23"/>
    </row>
    <row r="117" ht="71" hidden="1" customHeight="1" spans="1:39">
      <c r="A117" s="39" t="s">
        <v>2148</v>
      </c>
      <c r="B117" s="10" t="s">
        <v>1712</v>
      </c>
      <c r="C117" s="10" t="s">
        <v>1713</v>
      </c>
      <c r="D117" s="10">
        <v>2017</v>
      </c>
      <c r="E117" s="40" t="s">
        <v>2149</v>
      </c>
      <c r="F117" s="10" t="s">
        <v>2140</v>
      </c>
      <c r="G117" s="43" t="s">
        <v>2150</v>
      </c>
      <c r="H117" s="47" t="s">
        <v>2142</v>
      </c>
      <c r="I117" s="41">
        <v>50</v>
      </c>
      <c r="J117" s="41">
        <v>50</v>
      </c>
      <c r="K117" s="41">
        <v>0</v>
      </c>
      <c r="L117" s="41">
        <v>50</v>
      </c>
      <c r="M117" s="41">
        <v>50</v>
      </c>
      <c r="N117" s="41"/>
      <c r="O117" s="43" t="s">
        <v>2143</v>
      </c>
      <c r="P117" s="43" t="s">
        <v>1759</v>
      </c>
      <c r="Q117" s="43"/>
      <c r="R117" s="43"/>
      <c r="S117" s="43" t="s">
        <v>1752</v>
      </c>
      <c r="T117" s="43"/>
      <c r="U117" s="43" t="s">
        <v>2144</v>
      </c>
      <c r="V117" s="43" t="s">
        <v>2144</v>
      </c>
      <c r="W117" s="43" t="s">
        <v>1752</v>
      </c>
      <c r="X117" s="10"/>
      <c r="Y117" s="10"/>
      <c r="Z117" s="10"/>
      <c r="AA117" s="43">
        <v>73200</v>
      </c>
      <c r="AB117" s="43"/>
      <c r="AC117" s="10"/>
      <c r="AD117" s="10"/>
      <c r="AM117" s="23"/>
    </row>
    <row r="118" ht="71" hidden="1" customHeight="1" spans="1:39">
      <c r="A118" s="39" t="s">
        <v>2151</v>
      </c>
      <c r="B118" s="10" t="s">
        <v>1712</v>
      </c>
      <c r="C118" s="10" t="s">
        <v>1713</v>
      </c>
      <c r="D118" s="10">
        <v>2017</v>
      </c>
      <c r="E118" s="58" t="s">
        <v>2152</v>
      </c>
      <c r="F118" s="10" t="s">
        <v>1979</v>
      </c>
      <c r="G118" s="43" t="s">
        <v>1949</v>
      </c>
      <c r="H118" s="47" t="s">
        <v>2153</v>
      </c>
      <c r="I118" s="41">
        <v>50</v>
      </c>
      <c r="J118" s="41">
        <v>50</v>
      </c>
      <c r="K118" s="41">
        <v>0</v>
      </c>
      <c r="L118" s="41">
        <v>50</v>
      </c>
      <c r="M118" s="41">
        <v>50</v>
      </c>
      <c r="N118" s="41"/>
      <c r="O118" s="43" t="s">
        <v>1724</v>
      </c>
      <c r="P118" s="43" t="s">
        <v>1734</v>
      </c>
      <c r="Q118" s="43"/>
      <c r="R118" s="43"/>
      <c r="S118" s="43" t="s">
        <v>1752</v>
      </c>
      <c r="T118" s="43"/>
      <c r="U118" s="43" t="s">
        <v>1753</v>
      </c>
      <c r="V118" s="43" t="s">
        <v>2154</v>
      </c>
      <c r="W118" s="43" t="s">
        <v>1752</v>
      </c>
      <c r="X118" s="10"/>
      <c r="Y118" s="10"/>
      <c r="Z118" s="10"/>
      <c r="AA118" s="43"/>
      <c r="AB118" s="43"/>
      <c r="AC118" s="10"/>
      <c r="AD118" s="10"/>
      <c r="AE118" s="23" t="s">
        <v>1981</v>
      </c>
      <c r="AF118" s="23" t="s">
        <v>1982</v>
      </c>
      <c r="AG118" s="23" t="s">
        <v>1983</v>
      </c>
      <c r="AI118" s="23" t="s">
        <v>1752</v>
      </c>
      <c r="AJ118" s="23" t="s">
        <v>1984</v>
      </c>
      <c r="AK118" s="23" t="s">
        <v>1752</v>
      </c>
      <c r="AL118" s="23" t="s">
        <v>1984</v>
      </c>
      <c r="AM118" s="25" t="s">
        <v>1985</v>
      </c>
    </row>
    <row r="119" ht="71" hidden="1" customHeight="1" spans="1:39">
      <c r="A119" s="39" t="s">
        <v>2155</v>
      </c>
      <c r="B119" s="10" t="s">
        <v>1712</v>
      </c>
      <c r="C119" s="10" t="s">
        <v>1713</v>
      </c>
      <c r="D119" s="10">
        <v>2017</v>
      </c>
      <c r="E119" s="58" t="s">
        <v>2156</v>
      </c>
      <c r="F119" s="10" t="s">
        <v>1979</v>
      </c>
      <c r="G119" s="43" t="s">
        <v>2157</v>
      </c>
      <c r="H119" s="47" t="s">
        <v>2158</v>
      </c>
      <c r="I119" s="41">
        <v>50</v>
      </c>
      <c r="J119" s="41">
        <v>50</v>
      </c>
      <c r="K119" s="41">
        <v>0</v>
      </c>
      <c r="L119" s="41">
        <v>49.9478</v>
      </c>
      <c r="M119" s="41">
        <v>49.9478</v>
      </c>
      <c r="N119" s="41"/>
      <c r="O119" s="43" t="s">
        <v>1724</v>
      </c>
      <c r="P119" s="43" t="s">
        <v>1734</v>
      </c>
      <c r="Q119" s="43"/>
      <c r="R119" s="43"/>
      <c r="S119" s="43" t="s">
        <v>1752</v>
      </c>
      <c r="T119" s="43"/>
      <c r="U119" s="43" t="s">
        <v>1753</v>
      </c>
      <c r="V119" s="43" t="s">
        <v>2159</v>
      </c>
      <c r="W119" s="43" t="s">
        <v>1752</v>
      </c>
      <c r="X119" s="10"/>
      <c r="Y119" s="10"/>
      <c r="Z119" s="10"/>
      <c r="AA119" s="43"/>
      <c r="AB119" s="43"/>
      <c r="AC119" s="10"/>
      <c r="AD119" s="10"/>
      <c r="AI119" s="23" t="s">
        <v>1752</v>
      </c>
      <c r="AJ119" s="23" t="s">
        <v>1984</v>
      </c>
      <c r="AK119" s="23" t="s">
        <v>1752</v>
      </c>
      <c r="AL119" s="23" t="s">
        <v>1984</v>
      </c>
      <c r="AM119" s="25" t="s">
        <v>1985</v>
      </c>
    </row>
    <row r="120" ht="71" hidden="1" customHeight="1" spans="1:39">
      <c r="A120" s="39" t="s">
        <v>2160</v>
      </c>
      <c r="B120" s="10" t="s">
        <v>1712</v>
      </c>
      <c r="C120" s="10" t="s">
        <v>1713</v>
      </c>
      <c r="D120" s="10">
        <v>2017</v>
      </c>
      <c r="E120" s="58" t="s">
        <v>2161</v>
      </c>
      <c r="F120" s="10" t="s">
        <v>2075</v>
      </c>
      <c r="G120" s="43" t="s">
        <v>2162</v>
      </c>
      <c r="H120" s="47" t="s">
        <v>2163</v>
      </c>
      <c r="I120" s="41">
        <v>5</v>
      </c>
      <c r="J120" s="41">
        <v>5</v>
      </c>
      <c r="K120" s="41">
        <v>0</v>
      </c>
      <c r="L120" s="41">
        <v>5</v>
      </c>
      <c r="M120" s="41">
        <v>5</v>
      </c>
      <c r="N120" s="41"/>
      <c r="O120" s="43" t="s">
        <v>1724</v>
      </c>
      <c r="P120" s="43" t="s">
        <v>1734</v>
      </c>
      <c r="Q120" s="43" t="s">
        <v>102</v>
      </c>
      <c r="R120" s="43" t="s">
        <v>102</v>
      </c>
      <c r="S120" s="43" t="s">
        <v>1752</v>
      </c>
      <c r="T120" s="43"/>
      <c r="U120" s="43" t="s">
        <v>1753</v>
      </c>
      <c r="V120" s="43" t="s">
        <v>2164</v>
      </c>
      <c r="W120" s="43" t="s">
        <v>1752</v>
      </c>
      <c r="X120" s="10"/>
      <c r="Y120" s="10"/>
      <c r="Z120" s="10"/>
      <c r="AA120" s="43">
        <v>48000</v>
      </c>
      <c r="AB120" s="43">
        <v>5</v>
      </c>
      <c r="AC120" s="10"/>
      <c r="AD120" s="10"/>
      <c r="AE120" s="23" t="s">
        <v>1981</v>
      </c>
      <c r="AF120" s="23" t="s">
        <v>1982</v>
      </c>
      <c r="AG120" s="23" t="s">
        <v>1983</v>
      </c>
      <c r="AI120" s="23" t="s">
        <v>1752</v>
      </c>
      <c r="AJ120" s="23" t="s">
        <v>1984</v>
      </c>
      <c r="AK120" s="23" t="s">
        <v>1752</v>
      </c>
      <c r="AL120" s="23" t="s">
        <v>1984</v>
      </c>
      <c r="AM120" s="25" t="s">
        <v>1985</v>
      </c>
    </row>
    <row r="121" ht="71" hidden="1" customHeight="1" spans="1:39">
      <c r="A121" s="39" t="s">
        <v>2165</v>
      </c>
      <c r="B121" s="10" t="s">
        <v>1712</v>
      </c>
      <c r="C121" s="10" t="s">
        <v>1713</v>
      </c>
      <c r="D121" s="10">
        <v>2017</v>
      </c>
      <c r="E121" s="58" t="s">
        <v>2166</v>
      </c>
      <c r="F121" s="10" t="s">
        <v>2075</v>
      </c>
      <c r="G121" s="43" t="s">
        <v>2167</v>
      </c>
      <c r="H121" s="47" t="s">
        <v>2168</v>
      </c>
      <c r="I121" s="41">
        <v>11</v>
      </c>
      <c r="J121" s="41">
        <v>10</v>
      </c>
      <c r="K121" s="41">
        <v>1</v>
      </c>
      <c r="L121" s="41">
        <v>10</v>
      </c>
      <c r="M121" s="41">
        <v>10</v>
      </c>
      <c r="N121" s="41"/>
      <c r="O121" s="43" t="s">
        <v>1724</v>
      </c>
      <c r="P121" s="43" t="s">
        <v>1759</v>
      </c>
      <c r="Q121" s="43" t="s">
        <v>26</v>
      </c>
      <c r="R121" s="43" t="s">
        <v>26</v>
      </c>
      <c r="S121" s="43" t="s">
        <v>1752</v>
      </c>
      <c r="T121" s="43"/>
      <c r="U121" s="43" t="s">
        <v>1753</v>
      </c>
      <c r="V121" s="43" t="s">
        <v>2169</v>
      </c>
      <c r="W121" s="43" t="s">
        <v>1752</v>
      </c>
      <c r="X121" s="10"/>
      <c r="Y121" s="10"/>
      <c r="Z121" s="10"/>
      <c r="AA121" s="43">
        <v>30000</v>
      </c>
      <c r="AB121" s="43">
        <v>6</v>
      </c>
      <c r="AC121" s="10"/>
      <c r="AD121" s="10"/>
      <c r="AE121" s="23" t="s">
        <v>1981</v>
      </c>
      <c r="AF121" s="23" t="s">
        <v>1982</v>
      </c>
      <c r="AG121" s="23" t="s">
        <v>1983</v>
      </c>
      <c r="AI121" s="23" t="s">
        <v>1752</v>
      </c>
      <c r="AJ121" s="23" t="s">
        <v>1984</v>
      </c>
      <c r="AK121" s="23" t="s">
        <v>1752</v>
      </c>
      <c r="AL121" s="23" t="s">
        <v>1984</v>
      </c>
      <c r="AM121" s="25" t="s">
        <v>1985</v>
      </c>
    </row>
    <row r="122" ht="71" hidden="1" customHeight="1" spans="1:39">
      <c r="A122" s="39" t="s">
        <v>2170</v>
      </c>
      <c r="B122" s="10" t="s">
        <v>1712</v>
      </c>
      <c r="C122" s="10" t="s">
        <v>1713</v>
      </c>
      <c r="D122" s="10">
        <v>2017</v>
      </c>
      <c r="E122" s="58" t="s">
        <v>2171</v>
      </c>
      <c r="F122" s="10" t="s">
        <v>2075</v>
      </c>
      <c r="G122" s="43" t="s">
        <v>2172</v>
      </c>
      <c r="H122" s="47" t="s">
        <v>2173</v>
      </c>
      <c r="I122" s="41">
        <v>5</v>
      </c>
      <c r="J122" s="41">
        <v>5</v>
      </c>
      <c r="K122" s="41">
        <v>0</v>
      </c>
      <c r="L122" s="41">
        <v>5</v>
      </c>
      <c r="M122" s="41">
        <v>5</v>
      </c>
      <c r="N122" s="41"/>
      <c r="O122" s="43" t="s">
        <v>1724</v>
      </c>
      <c r="P122" s="43" t="s">
        <v>1734</v>
      </c>
      <c r="Q122" s="43" t="s">
        <v>26</v>
      </c>
      <c r="R122" s="43" t="s">
        <v>26</v>
      </c>
      <c r="S122" s="43" t="s">
        <v>1752</v>
      </c>
      <c r="T122" s="43"/>
      <c r="U122" s="43" t="s">
        <v>1753</v>
      </c>
      <c r="V122" s="43" t="s">
        <v>2174</v>
      </c>
      <c r="W122" s="43" t="s">
        <v>1752</v>
      </c>
      <c r="X122" s="10"/>
      <c r="Y122" s="10"/>
      <c r="Z122" s="10"/>
      <c r="AA122" s="43">
        <v>28500</v>
      </c>
      <c r="AB122" s="43">
        <v>6</v>
      </c>
      <c r="AC122" s="10"/>
      <c r="AD122" s="10"/>
      <c r="AE122" s="23" t="s">
        <v>1981</v>
      </c>
      <c r="AF122" s="23" t="s">
        <v>1982</v>
      </c>
      <c r="AG122" s="23" t="s">
        <v>1983</v>
      </c>
      <c r="AI122" s="23" t="s">
        <v>1752</v>
      </c>
      <c r="AJ122" s="23" t="s">
        <v>1984</v>
      </c>
      <c r="AK122" s="23" t="s">
        <v>1752</v>
      </c>
      <c r="AL122" s="23" t="s">
        <v>1984</v>
      </c>
      <c r="AM122" s="25" t="s">
        <v>1985</v>
      </c>
    </row>
    <row r="123" ht="71" hidden="1" customHeight="1" spans="1:39">
      <c r="A123" s="39" t="s">
        <v>2175</v>
      </c>
      <c r="B123" s="10" t="s">
        <v>1712</v>
      </c>
      <c r="C123" s="10" t="s">
        <v>1713</v>
      </c>
      <c r="D123" s="10">
        <v>2017</v>
      </c>
      <c r="E123" s="40" t="s">
        <v>2176</v>
      </c>
      <c r="F123" s="10"/>
      <c r="G123" s="43" t="s">
        <v>2177</v>
      </c>
      <c r="H123" s="47"/>
      <c r="I123" s="41">
        <v>50</v>
      </c>
      <c r="J123" s="41">
        <v>50</v>
      </c>
      <c r="K123" s="41">
        <v>0</v>
      </c>
      <c r="L123" s="41">
        <v>50</v>
      </c>
      <c r="M123" s="41">
        <v>50</v>
      </c>
      <c r="N123" s="41"/>
      <c r="O123" s="43" t="s">
        <v>1724</v>
      </c>
      <c r="P123" s="43" t="s">
        <v>1759</v>
      </c>
      <c r="Q123" s="43"/>
      <c r="R123" s="43"/>
      <c r="S123" s="43"/>
      <c r="T123" s="43"/>
      <c r="U123" s="43"/>
      <c r="V123" s="43"/>
      <c r="W123" s="43"/>
      <c r="X123" s="10"/>
      <c r="Y123" s="10"/>
      <c r="Z123" s="10"/>
      <c r="AA123" s="43"/>
      <c r="AB123" s="43"/>
      <c r="AC123" s="10"/>
      <c r="AD123" s="10"/>
      <c r="AM123" s="23"/>
    </row>
    <row r="124" ht="71" hidden="1" customHeight="1" spans="1:39">
      <c r="A124" s="39" t="s">
        <v>2178</v>
      </c>
      <c r="B124" s="10" t="s">
        <v>1712</v>
      </c>
      <c r="C124" s="10" t="s">
        <v>1713</v>
      </c>
      <c r="D124" s="10">
        <v>2017</v>
      </c>
      <c r="E124" s="40" t="s">
        <v>2179</v>
      </c>
      <c r="F124" s="10" t="s">
        <v>2140</v>
      </c>
      <c r="G124" s="43" t="s">
        <v>2180</v>
      </c>
      <c r="H124" s="47" t="s">
        <v>2181</v>
      </c>
      <c r="I124" s="41">
        <v>44</v>
      </c>
      <c r="J124" s="41">
        <v>44</v>
      </c>
      <c r="K124" s="41">
        <v>0</v>
      </c>
      <c r="L124" s="41">
        <v>197.834666</v>
      </c>
      <c r="M124" s="41">
        <v>197.834666</v>
      </c>
      <c r="N124" s="41"/>
      <c r="O124" s="43" t="s">
        <v>1724</v>
      </c>
      <c r="P124" s="43" t="s">
        <v>1734</v>
      </c>
      <c r="Q124" s="43" t="s">
        <v>102</v>
      </c>
      <c r="R124" s="43" t="s">
        <v>102</v>
      </c>
      <c r="S124" s="43" t="s">
        <v>1752</v>
      </c>
      <c r="T124" s="43"/>
      <c r="U124" s="43" t="s">
        <v>1759</v>
      </c>
      <c r="V124" s="43" t="s">
        <v>2140</v>
      </c>
      <c r="W124" s="43" t="s">
        <v>1752</v>
      </c>
      <c r="X124" s="10"/>
      <c r="Y124" s="10"/>
      <c r="Z124" s="10"/>
      <c r="AA124" s="43">
        <v>275400</v>
      </c>
      <c r="AB124" s="43"/>
      <c r="AC124" s="10"/>
      <c r="AD124" s="10"/>
      <c r="AE124" s="23" t="s">
        <v>1981</v>
      </c>
      <c r="AF124" s="23" t="s">
        <v>1999</v>
      </c>
      <c r="AG124" s="23" t="s">
        <v>2024</v>
      </c>
      <c r="AM124" s="23"/>
    </row>
    <row r="125" ht="71" hidden="1" customHeight="1" spans="1:39">
      <c r="A125" s="39" t="s">
        <v>2182</v>
      </c>
      <c r="B125" s="10" t="s">
        <v>1712</v>
      </c>
      <c r="C125" s="10" t="s">
        <v>1713</v>
      </c>
      <c r="D125" s="10">
        <v>2017</v>
      </c>
      <c r="E125" s="58" t="s">
        <v>2183</v>
      </c>
      <c r="F125" s="10"/>
      <c r="G125" s="43" t="s">
        <v>1974</v>
      </c>
      <c r="H125" s="47"/>
      <c r="I125" s="41">
        <v>350</v>
      </c>
      <c r="J125" s="41">
        <v>350</v>
      </c>
      <c r="K125" s="41">
        <v>0</v>
      </c>
      <c r="L125" s="41">
        <v>1012.32</v>
      </c>
      <c r="M125" s="41">
        <v>1012.32</v>
      </c>
      <c r="N125" s="41"/>
      <c r="O125" s="43" t="s">
        <v>1724</v>
      </c>
      <c r="P125" s="43" t="s">
        <v>1751</v>
      </c>
      <c r="Q125" s="43"/>
      <c r="R125" s="43"/>
      <c r="S125" s="43"/>
      <c r="T125" s="43"/>
      <c r="U125" s="43"/>
      <c r="V125" s="43"/>
      <c r="W125" s="43"/>
      <c r="X125" s="10"/>
      <c r="Y125" s="10"/>
      <c r="Z125" s="10"/>
      <c r="AA125" s="43"/>
      <c r="AB125" s="43"/>
      <c r="AC125" s="10"/>
      <c r="AD125" s="10"/>
      <c r="AE125" s="23" t="s">
        <v>1981</v>
      </c>
      <c r="AF125" s="23" t="s">
        <v>1982</v>
      </c>
      <c r="AG125" s="23" t="s">
        <v>1983</v>
      </c>
      <c r="AI125" s="23" t="s">
        <v>1752</v>
      </c>
      <c r="AJ125" s="23" t="s">
        <v>1984</v>
      </c>
      <c r="AK125" s="23" t="s">
        <v>1752</v>
      </c>
      <c r="AL125" s="23" t="s">
        <v>1984</v>
      </c>
      <c r="AM125" s="25" t="s">
        <v>1985</v>
      </c>
    </row>
    <row r="126" ht="71" hidden="1" customHeight="1" spans="1:39">
      <c r="A126" s="39" t="s">
        <v>2184</v>
      </c>
      <c r="B126" s="10" t="s">
        <v>1712</v>
      </c>
      <c r="C126" s="10" t="s">
        <v>1713</v>
      </c>
      <c r="D126" s="10">
        <v>2017</v>
      </c>
      <c r="E126" s="40" t="s">
        <v>2185</v>
      </c>
      <c r="F126" s="10"/>
      <c r="G126" s="43" t="s">
        <v>1868</v>
      </c>
      <c r="H126" s="47"/>
      <c r="I126" s="41">
        <v>150</v>
      </c>
      <c r="J126" s="41">
        <v>150</v>
      </c>
      <c r="K126" s="41">
        <v>0</v>
      </c>
      <c r="L126" s="41">
        <v>150</v>
      </c>
      <c r="M126" s="41">
        <v>150</v>
      </c>
      <c r="N126" s="41"/>
      <c r="O126" s="43" t="s">
        <v>1724</v>
      </c>
      <c r="P126" s="43" t="s">
        <v>1734</v>
      </c>
      <c r="Q126" s="43"/>
      <c r="R126" s="43"/>
      <c r="S126" s="43"/>
      <c r="T126" s="43"/>
      <c r="U126" s="43"/>
      <c r="V126" s="43"/>
      <c r="W126" s="43"/>
      <c r="X126" s="10"/>
      <c r="Y126" s="10"/>
      <c r="Z126" s="10"/>
      <c r="AA126" s="43"/>
      <c r="AB126" s="43"/>
      <c r="AC126" s="10"/>
      <c r="AD126" s="10"/>
      <c r="AM126" s="23"/>
    </row>
    <row r="127" ht="71" hidden="1" customHeight="1" spans="1:39">
      <c r="A127" s="39" t="s">
        <v>2186</v>
      </c>
      <c r="B127" s="10" t="s">
        <v>1712</v>
      </c>
      <c r="C127" s="10" t="s">
        <v>1713</v>
      </c>
      <c r="D127" s="10">
        <v>2017</v>
      </c>
      <c r="E127" s="40" t="s">
        <v>2187</v>
      </c>
      <c r="F127" s="10"/>
      <c r="G127" s="43" t="s">
        <v>1868</v>
      </c>
      <c r="H127" s="47"/>
      <c r="I127" s="41">
        <v>200</v>
      </c>
      <c r="J127" s="41">
        <v>200</v>
      </c>
      <c r="K127" s="41">
        <v>0</v>
      </c>
      <c r="L127" s="41">
        <v>200</v>
      </c>
      <c r="M127" s="41">
        <v>200</v>
      </c>
      <c r="N127" s="41"/>
      <c r="O127" s="43" t="s">
        <v>1724</v>
      </c>
      <c r="P127" s="43" t="s">
        <v>1719</v>
      </c>
      <c r="Q127" s="43"/>
      <c r="R127" s="43"/>
      <c r="S127" s="43"/>
      <c r="T127" s="43"/>
      <c r="U127" s="43"/>
      <c r="V127" s="43"/>
      <c r="W127" s="43"/>
      <c r="X127" s="10"/>
      <c r="Y127" s="10"/>
      <c r="Z127" s="10"/>
      <c r="AA127" s="43"/>
      <c r="AB127" s="43"/>
      <c r="AC127" s="10"/>
      <c r="AD127" s="10"/>
      <c r="AM127" s="23"/>
    </row>
    <row r="128" ht="71" hidden="1" customHeight="1" spans="1:39">
      <c r="A128" s="39" t="s">
        <v>2188</v>
      </c>
      <c r="B128" s="10" t="s">
        <v>1712</v>
      </c>
      <c r="C128" s="10" t="s">
        <v>1713</v>
      </c>
      <c r="D128" s="10">
        <v>2017</v>
      </c>
      <c r="E128" s="40" t="s">
        <v>2189</v>
      </c>
      <c r="F128" s="10"/>
      <c r="G128" s="43" t="s">
        <v>1868</v>
      </c>
      <c r="H128" s="47"/>
      <c r="I128" s="41">
        <v>3000</v>
      </c>
      <c r="J128" s="41">
        <v>3000</v>
      </c>
      <c r="K128" s="41">
        <v>0</v>
      </c>
      <c r="L128" s="41">
        <v>3000</v>
      </c>
      <c r="M128" s="41">
        <v>3000</v>
      </c>
      <c r="N128" s="41"/>
      <c r="O128" s="43" t="s">
        <v>1724</v>
      </c>
      <c r="P128" s="43" t="s">
        <v>1759</v>
      </c>
      <c r="Q128" s="43"/>
      <c r="R128" s="43"/>
      <c r="S128" s="43"/>
      <c r="T128" s="43"/>
      <c r="U128" s="43"/>
      <c r="V128" s="43"/>
      <c r="W128" s="43"/>
      <c r="X128" s="10"/>
      <c r="Y128" s="10"/>
      <c r="Z128" s="10"/>
      <c r="AA128" s="43"/>
      <c r="AB128" s="43"/>
      <c r="AC128" s="10"/>
      <c r="AD128" s="10"/>
      <c r="AM128" s="23"/>
    </row>
    <row r="129" ht="71" hidden="1" customHeight="1" spans="1:39">
      <c r="A129" s="39" t="s">
        <v>2190</v>
      </c>
      <c r="B129" s="10" t="s">
        <v>1712</v>
      </c>
      <c r="C129" s="10" t="s">
        <v>1713</v>
      </c>
      <c r="D129" s="10">
        <v>2017</v>
      </c>
      <c r="E129" s="40" t="s">
        <v>2191</v>
      </c>
      <c r="F129" s="10"/>
      <c r="G129" s="43" t="s">
        <v>1868</v>
      </c>
      <c r="H129" s="47" t="s">
        <v>2192</v>
      </c>
      <c r="I129" s="41">
        <v>10000</v>
      </c>
      <c r="J129" s="41">
        <v>701.25</v>
      </c>
      <c r="K129" s="41">
        <v>9298.75</v>
      </c>
      <c r="L129" s="41">
        <v>701.25</v>
      </c>
      <c r="M129" s="41">
        <v>701.25</v>
      </c>
      <c r="N129" s="41"/>
      <c r="O129" s="43" t="s">
        <v>1724</v>
      </c>
      <c r="P129" s="43" t="s">
        <v>1734</v>
      </c>
      <c r="Q129" s="43" t="s">
        <v>38</v>
      </c>
      <c r="R129" s="43" t="s">
        <v>38</v>
      </c>
      <c r="S129" s="43" t="s">
        <v>1752</v>
      </c>
      <c r="T129" s="43"/>
      <c r="U129" s="43" t="s">
        <v>1759</v>
      </c>
      <c r="V129" s="43" t="s">
        <v>2193</v>
      </c>
      <c r="W129" s="43" t="s">
        <v>1752</v>
      </c>
      <c r="X129" s="10"/>
      <c r="Y129" s="10"/>
      <c r="Z129" s="10"/>
      <c r="AA129" s="43">
        <v>282100</v>
      </c>
      <c r="AB129" s="43"/>
      <c r="AC129" s="10"/>
      <c r="AD129" s="10"/>
      <c r="AM129" s="23"/>
    </row>
    <row r="130" ht="71" hidden="1" customHeight="1" spans="1:39">
      <c r="A130" s="39" t="s">
        <v>2194</v>
      </c>
      <c r="B130" s="10" t="s">
        <v>1712</v>
      </c>
      <c r="C130" s="10" t="s">
        <v>1713</v>
      </c>
      <c r="D130" s="10">
        <v>2017</v>
      </c>
      <c r="E130" s="40" t="s">
        <v>2195</v>
      </c>
      <c r="F130" s="10"/>
      <c r="G130" s="43" t="s">
        <v>1923</v>
      </c>
      <c r="H130" s="47" t="s">
        <v>2196</v>
      </c>
      <c r="I130" s="41">
        <v>393.63</v>
      </c>
      <c r="J130" s="41">
        <v>393.63</v>
      </c>
      <c r="K130" s="41">
        <v>0</v>
      </c>
      <c r="L130" s="41">
        <v>381.84</v>
      </c>
      <c r="M130" s="41">
        <v>381.84</v>
      </c>
      <c r="N130" s="41"/>
      <c r="O130" s="43" t="s">
        <v>1724</v>
      </c>
      <c r="P130" s="43" t="s">
        <v>1917</v>
      </c>
      <c r="Q130" s="43"/>
      <c r="R130" s="43"/>
      <c r="S130" s="43" t="s">
        <v>1752</v>
      </c>
      <c r="T130" s="43"/>
      <c r="U130" s="43" t="s">
        <v>1753</v>
      </c>
      <c r="V130" s="43" t="s">
        <v>2197</v>
      </c>
      <c r="W130" s="43" t="s">
        <v>1752</v>
      </c>
      <c r="X130" s="10"/>
      <c r="Y130" s="10"/>
      <c r="Z130" s="10"/>
      <c r="AA130" s="43">
        <v>80000</v>
      </c>
      <c r="AB130" s="43"/>
      <c r="AC130" s="10"/>
      <c r="AD130" s="10"/>
      <c r="AM130" s="23"/>
    </row>
    <row r="131" ht="71" hidden="1" customHeight="1" spans="1:39">
      <c r="A131" s="39" t="s">
        <v>2198</v>
      </c>
      <c r="B131" s="10" t="s">
        <v>1712</v>
      </c>
      <c r="C131" s="10" t="s">
        <v>1713</v>
      </c>
      <c r="D131" s="10">
        <v>2017</v>
      </c>
      <c r="E131" s="58" t="s">
        <v>2199</v>
      </c>
      <c r="F131" s="10"/>
      <c r="G131" s="43" t="s">
        <v>2200</v>
      </c>
      <c r="H131" s="47" t="s">
        <v>2201</v>
      </c>
      <c r="I131" s="41">
        <v>200</v>
      </c>
      <c r="J131" s="41">
        <v>200</v>
      </c>
      <c r="K131" s="41">
        <v>0</v>
      </c>
      <c r="L131" s="41">
        <v>198.6232</v>
      </c>
      <c r="M131" s="41">
        <v>198.6232</v>
      </c>
      <c r="N131" s="41"/>
      <c r="O131" s="43" t="s">
        <v>1724</v>
      </c>
      <c r="P131" s="43" t="s">
        <v>1719</v>
      </c>
      <c r="Q131" s="43"/>
      <c r="R131" s="43"/>
      <c r="S131" s="43" t="s">
        <v>1752</v>
      </c>
      <c r="T131" s="43"/>
      <c r="U131" s="43" t="s">
        <v>1759</v>
      </c>
      <c r="V131" s="43" t="s">
        <v>2202</v>
      </c>
      <c r="W131" s="43" t="s">
        <v>1752</v>
      </c>
      <c r="X131" s="10"/>
      <c r="Y131" s="10"/>
      <c r="Z131" s="10"/>
      <c r="AA131" s="43">
        <v>133000</v>
      </c>
      <c r="AB131" s="43"/>
      <c r="AC131" s="10"/>
      <c r="AD131" s="10"/>
      <c r="AI131" s="23" t="s">
        <v>1752</v>
      </c>
      <c r="AJ131" s="23" t="s">
        <v>1984</v>
      </c>
      <c r="AK131" s="23" t="s">
        <v>1752</v>
      </c>
      <c r="AL131" s="23" t="s">
        <v>1984</v>
      </c>
      <c r="AM131" s="25" t="s">
        <v>2025</v>
      </c>
    </row>
    <row r="132" ht="71" hidden="1" customHeight="1" spans="1:39">
      <c r="A132" s="39" t="s">
        <v>2203</v>
      </c>
      <c r="B132" s="10" t="s">
        <v>1712</v>
      </c>
      <c r="C132" s="10" t="s">
        <v>1713</v>
      </c>
      <c r="D132" s="10">
        <v>2017</v>
      </c>
      <c r="E132" s="40" t="s">
        <v>2204</v>
      </c>
      <c r="F132" s="10"/>
      <c r="G132" s="43" t="s">
        <v>1852</v>
      </c>
      <c r="H132" s="47" t="s">
        <v>2205</v>
      </c>
      <c r="I132" s="41">
        <v>100</v>
      </c>
      <c r="J132" s="41">
        <v>100</v>
      </c>
      <c r="K132" s="41">
        <v>0</v>
      </c>
      <c r="L132" s="41">
        <v>99.64</v>
      </c>
      <c r="M132" s="41">
        <v>99.64</v>
      </c>
      <c r="N132" s="41"/>
      <c r="O132" s="43" t="s">
        <v>1724</v>
      </c>
      <c r="P132" s="43" t="s">
        <v>1734</v>
      </c>
      <c r="Q132" s="43"/>
      <c r="R132" s="43"/>
      <c r="S132" s="43" t="s">
        <v>1752</v>
      </c>
      <c r="T132" s="43"/>
      <c r="U132" s="43" t="s">
        <v>1753</v>
      </c>
      <c r="V132" s="43" t="s">
        <v>2206</v>
      </c>
      <c r="W132" s="43" t="s">
        <v>1752</v>
      </c>
      <c r="X132" s="10"/>
      <c r="Y132" s="10"/>
      <c r="Z132" s="10"/>
      <c r="AA132" s="43">
        <v>69400</v>
      </c>
      <c r="AB132" s="43">
        <v>7</v>
      </c>
      <c r="AC132" s="10"/>
      <c r="AD132" s="10"/>
      <c r="AE132" s="23" t="s">
        <v>1981</v>
      </c>
      <c r="AF132" s="23" t="s">
        <v>1999</v>
      </c>
      <c r="AG132" s="23" t="s">
        <v>1983</v>
      </c>
      <c r="AM132" s="23"/>
    </row>
    <row r="133" ht="71" hidden="1" customHeight="1" spans="1:39">
      <c r="A133" s="39" t="s">
        <v>2207</v>
      </c>
      <c r="B133" s="10" t="s">
        <v>1712</v>
      </c>
      <c r="C133" s="10" t="s">
        <v>1713</v>
      </c>
      <c r="D133" s="10">
        <v>2017</v>
      </c>
      <c r="E133" s="40" t="s">
        <v>2208</v>
      </c>
      <c r="F133" s="10"/>
      <c r="G133" s="43" t="s">
        <v>2200</v>
      </c>
      <c r="H133" s="47" t="s">
        <v>2209</v>
      </c>
      <c r="I133" s="41">
        <v>750</v>
      </c>
      <c r="J133" s="41">
        <v>0</v>
      </c>
      <c r="K133" s="41">
        <v>750</v>
      </c>
      <c r="L133" s="41">
        <v>711.878686</v>
      </c>
      <c r="M133" s="41">
        <v>711.878686</v>
      </c>
      <c r="N133" s="41"/>
      <c r="O133" s="43" t="s">
        <v>1724</v>
      </c>
      <c r="P133" s="43" t="s">
        <v>1734</v>
      </c>
      <c r="Q133" s="43"/>
      <c r="R133" s="43"/>
      <c r="S133" s="43" t="s">
        <v>1752</v>
      </c>
      <c r="T133" s="43"/>
      <c r="U133" s="43" t="s">
        <v>1759</v>
      </c>
      <c r="V133" s="43" t="s">
        <v>2202</v>
      </c>
      <c r="W133" s="43" t="s">
        <v>1752</v>
      </c>
      <c r="X133" s="10"/>
      <c r="Y133" s="10"/>
      <c r="Z133" s="10"/>
      <c r="AA133" s="43">
        <v>282100</v>
      </c>
      <c r="AB133" s="43"/>
      <c r="AC133" s="10"/>
      <c r="AD133" s="10"/>
      <c r="AE133" s="23" t="s">
        <v>1981</v>
      </c>
      <c r="AF133" s="23" t="s">
        <v>1999</v>
      </c>
      <c r="AG133" s="23" t="s">
        <v>1983</v>
      </c>
      <c r="AM133" s="23"/>
    </row>
    <row r="134" ht="71" hidden="1" customHeight="1" spans="1:39">
      <c r="A134" s="39" t="s">
        <v>2210</v>
      </c>
      <c r="B134" s="10" t="s">
        <v>1712</v>
      </c>
      <c r="C134" s="10" t="s">
        <v>1713</v>
      </c>
      <c r="D134" s="10">
        <v>2017</v>
      </c>
      <c r="E134" s="58" t="s">
        <v>2211</v>
      </c>
      <c r="F134" s="10"/>
      <c r="G134" s="43" t="s">
        <v>2212</v>
      </c>
      <c r="H134" s="47" t="s">
        <v>2213</v>
      </c>
      <c r="I134" s="41">
        <v>150</v>
      </c>
      <c r="J134" s="41">
        <v>0</v>
      </c>
      <c r="K134" s="41">
        <v>150</v>
      </c>
      <c r="L134" s="41">
        <v>147.32</v>
      </c>
      <c r="M134" s="41">
        <v>147.32</v>
      </c>
      <c r="N134" s="41"/>
      <c r="O134" s="43" t="s">
        <v>1724</v>
      </c>
      <c r="P134" s="43" t="s">
        <v>1789</v>
      </c>
      <c r="Q134" s="43"/>
      <c r="R134" s="43"/>
      <c r="S134" s="43" t="s">
        <v>1752</v>
      </c>
      <c r="T134" s="43"/>
      <c r="U134" s="43" t="s">
        <v>1759</v>
      </c>
      <c r="V134" s="43" t="s">
        <v>2214</v>
      </c>
      <c r="W134" s="43" t="s">
        <v>1752</v>
      </c>
      <c r="X134" s="10"/>
      <c r="Y134" s="10"/>
      <c r="Z134" s="10"/>
      <c r="AA134" s="43">
        <v>723670</v>
      </c>
      <c r="AB134" s="43"/>
      <c r="AC134" s="10"/>
      <c r="AD134" s="10"/>
      <c r="AE134" s="23" t="s">
        <v>1981</v>
      </c>
      <c r="AF134" s="23" t="s">
        <v>1982</v>
      </c>
      <c r="AG134" s="23" t="s">
        <v>1983</v>
      </c>
      <c r="AI134" s="23" t="s">
        <v>1752</v>
      </c>
      <c r="AJ134" s="23" t="s">
        <v>1984</v>
      </c>
      <c r="AK134" s="23" t="s">
        <v>1752</v>
      </c>
      <c r="AL134" s="23" t="s">
        <v>1984</v>
      </c>
      <c r="AM134" s="25" t="s">
        <v>1985</v>
      </c>
    </row>
    <row r="135" ht="71" hidden="1" customHeight="1" spans="1:39">
      <c r="A135" s="39" t="s">
        <v>2215</v>
      </c>
      <c r="B135" s="10" t="s">
        <v>1712</v>
      </c>
      <c r="C135" s="10" t="s">
        <v>1713</v>
      </c>
      <c r="D135" s="10">
        <v>2017</v>
      </c>
      <c r="E135" s="40" t="s">
        <v>2216</v>
      </c>
      <c r="F135" s="10"/>
      <c r="G135" s="43" t="s">
        <v>2212</v>
      </c>
      <c r="H135" s="47" t="s">
        <v>2217</v>
      </c>
      <c r="I135" s="41">
        <v>230</v>
      </c>
      <c r="J135" s="41">
        <v>0</v>
      </c>
      <c r="K135" s="41">
        <v>230</v>
      </c>
      <c r="L135" s="41">
        <v>202.25</v>
      </c>
      <c r="M135" s="41">
        <v>202.25</v>
      </c>
      <c r="N135" s="41"/>
      <c r="O135" s="43" t="s">
        <v>1724</v>
      </c>
      <c r="P135" s="43" t="s">
        <v>1725</v>
      </c>
      <c r="Q135" s="43"/>
      <c r="R135" s="43"/>
      <c r="S135" s="43" t="s">
        <v>1752</v>
      </c>
      <c r="T135" s="43"/>
      <c r="U135" s="43" t="s">
        <v>1759</v>
      </c>
      <c r="V135" s="43" t="s">
        <v>2214</v>
      </c>
      <c r="W135" s="43" t="s">
        <v>1752</v>
      </c>
      <c r="X135" s="10"/>
      <c r="Y135" s="10"/>
      <c r="Z135" s="10"/>
      <c r="AA135" s="43">
        <v>1276500</v>
      </c>
      <c r="AB135" s="43"/>
      <c r="AC135" s="10"/>
      <c r="AD135" s="10"/>
      <c r="AE135" s="23" t="s">
        <v>1981</v>
      </c>
      <c r="AF135" s="23" t="s">
        <v>1999</v>
      </c>
      <c r="AG135" s="23" t="s">
        <v>1983</v>
      </c>
      <c r="AM135" s="23"/>
    </row>
    <row r="136" ht="71" hidden="1" customHeight="1" spans="1:39">
      <c r="A136" s="39" t="s">
        <v>2218</v>
      </c>
      <c r="B136" s="10" t="s">
        <v>1712</v>
      </c>
      <c r="C136" s="10" t="s">
        <v>1713</v>
      </c>
      <c r="D136" s="10">
        <v>2017</v>
      </c>
      <c r="E136" s="40" t="s">
        <v>2219</v>
      </c>
      <c r="F136" s="10"/>
      <c r="G136" s="43" t="s">
        <v>1749</v>
      </c>
      <c r="H136" s="47" t="s">
        <v>2220</v>
      </c>
      <c r="I136" s="41">
        <v>310</v>
      </c>
      <c r="J136" s="41">
        <v>0</v>
      </c>
      <c r="K136" s="41">
        <v>310</v>
      </c>
      <c r="L136" s="41">
        <v>214.320633</v>
      </c>
      <c r="M136" s="41">
        <v>214.320633</v>
      </c>
      <c r="N136" s="41"/>
      <c r="O136" s="43" t="s">
        <v>1724</v>
      </c>
      <c r="P136" s="43" t="s">
        <v>1751</v>
      </c>
      <c r="Q136" s="43"/>
      <c r="R136" s="43"/>
      <c r="S136" s="43" t="s">
        <v>1752</v>
      </c>
      <c r="T136" s="43"/>
      <c r="U136" s="43" t="s">
        <v>1753</v>
      </c>
      <c r="V136" s="43" t="s">
        <v>2221</v>
      </c>
      <c r="W136" s="43" t="s">
        <v>1752</v>
      </c>
      <c r="X136" s="10"/>
      <c r="Y136" s="10"/>
      <c r="Z136" s="10"/>
      <c r="AA136" s="43"/>
      <c r="AB136" s="43"/>
      <c r="AC136" s="10"/>
      <c r="AD136" s="10"/>
      <c r="AE136" s="23" t="s">
        <v>1981</v>
      </c>
      <c r="AF136" s="23" t="s">
        <v>1999</v>
      </c>
      <c r="AG136" s="23" t="s">
        <v>2222</v>
      </c>
      <c r="AM136" s="23"/>
    </row>
    <row r="137" ht="71" hidden="1" customHeight="1" spans="1:39">
      <c r="A137" s="39" t="s">
        <v>2223</v>
      </c>
      <c r="B137" s="10" t="s">
        <v>1712</v>
      </c>
      <c r="C137" s="10" t="s">
        <v>1713</v>
      </c>
      <c r="D137" s="10">
        <v>2017</v>
      </c>
      <c r="E137" s="40" t="s">
        <v>2224</v>
      </c>
      <c r="F137" s="10"/>
      <c r="G137" s="43" t="s">
        <v>2212</v>
      </c>
      <c r="H137" s="47" t="s">
        <v>2225</v>
      </c>
      <c r="I137" s="41">
        <v>500</v>
      </c>
      <c r="J137" s="41">
        <v>0</v>
      </c>
      <c r="K137" s="41">
        <v>500</v>
      </c>
      <c r="L137" s="41">
        <v>500</v>
      </c>
      <c r="M137" s="41">
        <v>500</v>
      </c>
      <c r="N137" s="41"/>
      <c r="O137" s="43" t="s">
        <v>1724</v>
      </c>
      <c r="P137" s="43" t="s">
        <v>1734</v>
      </c>
      <c r="Q137" s="43"/>
      <c r="R137" s="43"/>
      <c r="S137" s="43" t="s">
        <v>1752</v>
      </c>
      <c r="T137" s="43"/>
      <c r="U137" s="43" t="s">
        <v>1759</v>
      </c>
      <c r="V137" s="43" t="s">
        <v>2214</v>
      </c>
      <c r="W137" s="43" t="s">
        <v>1752</v>
      </c>
      <c r="X137" s="10"/>
      <c r="Y137" s="10"/>
      <c r="Z137" s="10"/>
      <c r="AA137" s="43">
        <v>436000</v>
      </c>
      <c r="AB137" s="43"/>
      <c r="AC137" s="10"/>
      <c r="AD137" s="10"/>
      <c r="AE137" s="23" t="s">
        <v>1981</v>
      </c>
      <c r="AF137" s="23" t="s">
        <v>1999</v>
      </c>
      <c r="AG137" s="23" t="s">
        <v>1983</v>
      </c>
      <c r="AM137" s="23"/>
    </row>
    <row r="138" ht="71" hidden="1" customHeight="1" spans="1:39">
      <c r="A138" s="39" t="s">
        <v>2226</v>
      </c>
      <c r="B138" s="10" t="s">
        <v>1712</v>
      </c>
      <c r="C138" s="10" t="s">
        <v>1713</v>
      </c>
      <c r="D138" s="10">
        <v>2017</v>
      </c>
      <c r="E138" s="40" t="s">
        <v>2227</v>
      </c>
      <c r="F138" s="10"/>
      <c r="G138" s="43" t="s">
        <v>2228</v>
      </c>
      <c r="H138" s="47" t="s">
        <v>2229</v>
      </c>
      <c r="I138" s="41">
        <v>460</v>
      </c>
      <c r="J138" s="41">
        <v>0</v>
      </c>
      <c r="K138" s="41">
        <v>460</v>
      </c>
      <c r="L138" s="41">
        <v>443.253</v>
      </c>
      <c r="M138" s="41">
        <v>443.253</v>
      </c>
      <c r="N138" s="41"/>
      <c r="O138" s="43" t="s">
        <v>1724</v>
      </c>
      <c r="P138" s="43" t="s">
        <v>1751</v>
      </c>
      <c r="Q138" s="43"/>
      <c r="R138" s="43"/>
      <c r="S138" s="43" t="s">
        <v>1752</v>
      </c>
      <c r="T138" s="43"/>
      <c r="U138" s="43" t="s">
        <v>1759</v>
      </c>
      <c r="V138" s="43" t="s">
        <v>2230</v>
      </c>
      <c r="W138" s="43" t="s">
        <v>1752</v>
      </c>
      <c r="X138" s="10"/>
      <c r="Y138" s="10"/>
      <c r="Z138" s="10"/>
      <c r="AA138" s="43">
        <v>201600</v>
      </c>
      <c r="AB138" s="43">
        <v>1859</v>
      </c>
      <c r="AC138" s="10"/>
      <c r="AD138" s="10"/>
      <c r="AE138" s="23" t="s">
        <v>1981</v>
      </c>
      <c r="AF138" s="23" t="s">
        <v>1999</v>
      </c>
      <c r="AG138" s="23" t="s">
        <v>1983</v>
      </c>
      <c r="AM138" s="23"/>
    </row>
    <row r="139" ht="71" hidden="1" customHeight="1" spans="1:39">
      <c r="A139" s="39" t="s">
        <v>2231</v>
      </c>
      <c r="B139" s="10" t="s">
        <v>1712</v>
      </c>
      <c r="C139" s="10" t="s">
        <v>1713</v>
      </c>
      <c r="D139" s="10">
        <v>2017</v>
      </c>
      <c r="E139" s="40" t="s">
        <v>2232</v>
      </c>
      <c r="F139" s="10"/>
      <c r="G139" s="43" t="s">
        <v>1879</v>
      </c>
      <c r="H139" s="47" t="s">
        <v>2233</v>
      </c>
      <c r="I139" s="41">
        <v>300</v>
      </c>
      <c r="J139" s="41">
        <v>0</v>
      </c>
      <c r="K139" s="41">
        <v>300</v>
      </c>
      <c r="L139" s="41">
        <v>300</v>
      </c>
      <c r="M139" s="41">
        <v>300</v>
      </c>
      <c r="N139" s="41"/>
      <c r="O139" s="43" t="s">
        <v>1724</v>
      </c>
      <c r="P139" s="43" t="s">
        <v>1734</v>
      </c>
      <c r="Q139" s="43"/>
      <c r="R139" s="43"/>
      <c r="S139" s="43" t="s">
        <v>1752</v>
      </c>
      <c r="T139" s="43"/>
      <c r="U139" s="43" t="s">
        <v>2004</v>
      </c>
      <c r="V139" s="43" t="s">
        <v>2005</v>
      </c>
      <c r="W139" s="43" t="s">
        <v>1752</v>
      </c>
      <c r="X139" s="10"/>
      <c r="Y139" s="10"/>
      <c r="Z139" s="10"/>
      <c r="AA139" s="43"/>
      <c r="AB139" s="43"/>
      <c r="AC139" s="10"/>
      <c r="AD139" s="10"/>
      <c r="AM139" s="23"/>
    </row>
    <row r="140" ht="71" hidden="1" customHeight="1" spans="1:39">
      <c r="A140" s="39" t="s">
        <v>2234</v>
      </c>
      <c r="B140" s="10" t="s">
        <v>1712</v>
      </c>
      <c r="C140" s="10" t="s">
        <v>1713</v>
      </c>
      <c r="D140" s="10">
        <v>2017</v>
      </c>
      <c r="E140" s="58" t="s">
        <v>2235</v>
      </c>
      <c r="F140" s="10"/>
      <c r="G140" s="43" t="s">
        <v>2236</v>
      </c>
      <c r="H140" s="47" t="s">
        <v>2237</v>
      </c>
      <c r="I140" s="41">
        <v>85</v>
      </c>
      <c r="J140" s="41">
        <v>0</v>
      </c>
      <c r="K140" s="41">
        <v>85</v>
      </c>
      <c r="L140" s="41">
        <v>85</v>
      </c>
      <c r="M140" s="41">
        <v>85</v>
      </c>
      <c r="N140" s="41"/>
      <c r="O140" s="43" t="s">
        <v>1724</v>
      </c>
      <c r="P140" s="43" t="s">
        <v>1759</v>
      </c>
      <c r="Q140" s="43"/>
      <c r="R140" s="43"/>
      <c r="S140" s="43" t="s">
        <v>1752</v>
      </c>
      <c r="T140" s="43"/>
      <c r="U140" s="43" t="s">
        <v>1753</v>
      </c>
      <c r="V140" s="43" t="s">
        <v>2238</v>
      </c>
      <c r="W140" s="43" t="s">
        <v>1752</v>
      </c>
      <c r="X140" s="10"/>
      <c r="Y140" s="10"/>
      <c r="Z140" s="10"/>
      <c r="AA140" s="43">
        <v>77600</v>
      </c>
      <c r="AB140" s="43">
        <v>20</v>
      </c>
      <c r="AC140" s="10"/>
      <c r="AD140" s="10"/>
      <c r="AE140" s="23" t="s">
        <v>1981</v>
      </c>
      <c r="AF140" s="23" t="s">
        <v>1982</v>
      </c>
      <c r="AG140" s="23" t="s">
        <v>1983</v>
      </c>
      <c r="AI140" s="23" t="s">
        <v>1752</v>
      </c>
      <c r="AJ140" s="23" t="s">
        <v>1984</v>
      </c>
      <c r="AK140" s="23" t="s">
        <v>1752</v>
      </c>
      <c r="AL140" s="23" t="s">
        <v>1984</v>
      </c>
      <c r="AM140" s="25" t="s">
        <v>1985</v>
      </c>
    </row>
    <row r="141" ht="71" hidden="1" customHeight="1" spans="1:39">
      <c r="A141" s="39" t="s">
        <v>2239</v>
      </c>
      <c r="B141" s="10" t="s">
        <v>1712</v>
      </c>
      <c r="C141" s="10" t="s">
        <v>1713</v>
      </c>
      <c r="D141" s="10">
        <v>2017</v>
      </c>
      <c r="E141" s="40" t="s">
        <v>2240</v>
      </c>
      <c r="F141" s="10"/>
      <c r="G141" s="43" t="s">
        <v>1766</v>
      </c>
      <c r="H141" s="47" t="s">
        <v>2241</v>
      </c>
      <c r="I141" s="41">
        <v>305</v>
      </c>
      <c r="J141" s="41">
        <v>0</v>
      </c>
      <c r="K141" s="41">
        <v>305</v>
      </c>
      <c r="L141" s="41">
        <v>305</v>
      </c>
      <c r="M141" s="41">
        <v>305</v>
      </c>
      <c r="N141" s="41"/>
      <c r="O141" s="43" t="s">
        <v>1724</v>
      </c>
      <c r="P141" s="43" t="s">
        <v>1734</v>
      </c>
      <c r="Q141" s="43"/>
      <c r="R141" s="43"/>
      <c r="S141" s="43" t="s">
        <v>1752</v>
      </c>
      <c r="T141" s="43"/>
      <c r="U141" s="43" t="s">
        <v>1753</v>
      </c>
      <c r="V141" s="43" t="s">
        <v>2242</v>
      </c>
      <c r="W141" s="43" t="s">
        <v>1752</v>
      </c>
      <c r="X141" s="10"/>
      <c r="Y141" s="10"/>
      <c r="Z141" s="10"/>
      <c r="AA141" s="43">
        <v>135400</v>
      </c>
      <c r="AB141" s="43"/>
      <c r="AC141" s="10"/>
      <c r="AD141" s="10"/>
      <c r="AM141" s="23"/>
    </row>
    <row r="142" ht="71" hidden="1" customHeight="1" spans="1:39">
      <c r="A142" s="39" t="s">
        <v>2243</v>
      </c>
      <c r="B142" s="10" t="s">
        <v>1712</v>
      </c>
      <c r="C142" s="10" t="s">
        <v>1713</v>
      </c>
      <c r="D142" s="10">
        <v>2018</v>
      </c>
      <c r="E142" s="40" t="s">
        <v>2244</v>
      </c>
      <c r="F142" s="10"/>
      <c r="G142" s="43" t="s">
        <v>2028</v>
      </c>
      <c r="H142" s="47" t="s">
        <v>2029</v>
      </c>
      <c r="I142" s="41">
        <v>300</v>
      </c>
      <c r="J142" s="41">
        <v>300</v>
      </c>
      <c r="K142" s="41">
        <v>0</v>
      </c>
      <c r="L142" s="41">
        <v>300</v>
      </c>
      <c r="M142" s="41">
        <v>300</v>
      </c>
      <c r="N142" s="41"/>
      <c r="O142" s="43" t="s">
        <v>1724</v>
      </c>
      <c r="P142" s="43" t="s">
        <v>1917</v>
      </c>
      <c r="Q142" s="43"/>
      <c r="R142" s="43"/>
      <c r="S142" s="43" t="s">
        <v>1752</v>
      </c>
      <c r="T142" s="43"/>
      <c r="U142" s="43" t="s">
        <v>2004</v>
      </c>
      <c r="V142" s="43" t="s">
        <v>2005</v>
      </c>
      <c r="W142" s="43" t="s">
        <v>1752</v>
      </c>
      <c r="X142" s="10"/>
      <c r="Y142" s="10"/>
      <c r="Z142" s="10"/>
      <c r="AA142" s="43"/>
      <c r="AB142" s="43"/>
      <c r="AC142" s="10"/>
      <c r="AD142" s="10"/>
      <c r="AM142" s="23"/>
    </row>
    <row r="143" ht="71" hidden="1" customHeight="1" spans="1:39">
      <c r="A143" s="39" t="s">
        <v>2245</v>
      </c>
      <c r="B143" s="10" t="s">
        <v>1712</v>
      </c>
      <c r="C143" s="10" t="s">
        <v>1713</v>
      </c>
      <c r="D143" s="10">
        <v>2018</v>
      </c>
      <c r="E143" s="40" t="s">
        <v>2246</v>
      </c>
      <c r="F143" s="10"/>
      <c r="G143" s="43" t="s">
        <v>2015</v>
      </c>
      <c r="H143" s="47"/>
      <c r="I143" s="41">
        <v>1700</v>
      </c>
      <c r="J143" s="41">
        <v>1700</v>
      </c>
      <c r="K143" s="41">
        <v>0</v>
      </c>
      <c r="L143" s="41">
        <v>1700</v>
      </c>
      <c r="M143" s="41">
        <v>1700</v>
      </c>
      <c r="N143" s="41"/>
      <c r="O143" s="43" t="s">
        <v>1724</v>
      </c>
      <c r="P143" s="43" t="s">
        <v>1751</v>
      </c>
      <c r="Q143" s="43"/>
      <c r="R143" s="43"/>
      <c r="S143" s="43"/>
      <c r="T143" s="43"/>
      <c r="U143" s="43"/>
      <c r="V143" s="43"/>
      <c r="W143" s="43"/>
      <c r="X143" s="10"/>
      <c r="Y143" s="10"/>
      <c r="Z143" s="10"/>
      <c r="AA143" s="43"/>
      <c r="AB143" s="43"/>
      <c r="AC143" s="10"/>
      <c r="AD143" s="10"/>
      <c r="AM143" s="23"/>
    </row>
    <row r="144" ht="71" hidden="1" customHeight="1" spans="1:39">
      <c r="A144" s="39" t="s">
        <v>2247</v>
      </c>
      <c r="B144" s="10" t="s">
        <v>1712</v>
      </c>
      <c r="C144" s="10" t="s">
        <v>1713</v>
      </c>
      <c r="D144" s="10">
        <v>2018</v>
      </c>
      <c r="E144" s="40" t="s">
        <v>2248</v>
      </c>
      <c r="F144" s="10" t="s">
        <v>2080</v>
      </c>
      <c r="G144" s="43" t="s">
        <v>2249</v>
      </c>
      <c r="H144" s="47" t="s">
        <v>2250</v>
      </c>
      <c r="I144" s="41">
        <v>500</v>
      </c>
      <c r="J144" s="41">
        <v>500</v>
      </c>
      <c r="K144" s="41">
        <v>0</v>
      </c>
      <c r="L144" s="41">
        <v>549.104</v>
      </c>
      <c r="M144" s="41">
        <v>549.104</v>
      </c>
      <c r="N144" s="41"/>
      <c r="O144" s="43" t="s">
        <v>1724</v>
      </c>
      <c r="P144" s="43" t="s">
        <v>1751</v>
      </c>
      <c r="Q144" s="43"/>
      <c r="R144" s="43"/>
      <c r="S144" s="43" t="s">
        <v>1752</v>
      </c>
      <c r="T144" s="43"/>
      <c r="U144" s="43" t="s">
        <v>2004</v>
      </c>
      <c r="V144" s="43" t="s">
        <v>2005</v>
      </c>
      <c r="W144" s="43" t="s">
        <v>1752</v>
      </c>
      <c r="X144" s="10"/>
      <c r="Y144" s="10"/>
      <c r="Z144" s="10"/>
      <c r="AA144" s="43">
        <v>168000</v>
      </c>
      <c r="AB144" s="43"/>
      <c r="AC144" s="10"/>
      <c r="AD144" s="10"/>
      <c r="AM144" s="23"/>
    </row>
    <row r="145" ht="71" hidden="1" customHeight="1" spans="1:39">
      <c r="A145" s="39" t="s">
        <v>2251</v>
      </c>
      <c r="B145" s="10" t="s">
        <v>1712</v>
      </c>
      <c r="C145" s="10" t="s">
        <v>1713</v>
      </c>
      <c r="D145" s="10">
        <v>2018</v>
      </c>
      <c r="E145" s="40" t="s">
        <v>2252</v>
      </c>
      <c r="F145" s="10"/>
      <c r="G145" s="43" t="s">
        <v>1741</v>
      </c>
      <c r="H145" s="47"/>
      <c r="I145" s="41">
        <v>404</v>
      </c>
      <c r="J145" s="41">
        <v>404</v>
      </c>
      <c r="K145" s="41">
        <v>0</v>
      </c>
      <c r="L145" s="41">
        <v>404</v>
      </c>
      <c r="M145" s="41">
        <v>404</v>
      </c>
      <c r="N145" s="41"/>
      <c r="O145" s="43" t="s">
        <v>1724</v>
      </c>
      <c r="P145" s="43" t="s">
        <v>1751</v>
      </c>
      <c r="Q145" s="43"/>
      <c r="R145" s="43"/>
      <c r="S145" s="43"/>
      <c r="T145" s="43"/>
      <c r="U145" s="43"/>
      <c r="V145" s="43"/>
      <c r="W145" s="43"/>
      <c r="X145" s="10"/>
      <c r="Y145" s="10"/>
      <c r="Z145" s="10"/>
      <c r="AA145" s="43"/>
      <c r="AB145" s="43"/>
      <c r="AC145" s="10"/>
      <c r="AD145" s="10"/>
      <c r="AM145" s="23"/>
    </row>
    <row r="146" ht="71" hidden="1" customHeight="1" spans="1:39">
      <c r="A146" s="39" t="s">
        <v>2253</v>
      </c>
      <c r="B146" s="10" t="s">
        <v>1712</v>
      </c>
      <c r="C146" s="10" t="s">
        <v>1713</v>
      </c>
      <c r="D146" s="10">
        <v>2018</v>
      </c>
      <c r="E146" s="40" t="s">
        <v>2254</v>
      </c>
      <c r="F146" s="10"/>
      <c r="G146" s="43" t="s">
        <v>2255</v>
      </c>
      <c r="H146" s="47"/>
      <c r="I146" s="41">
        <v>490</v>
      </c>
      <c r="J146" s="41">
        <v>490</v>
      </c>
      <c r="K146" s="41">
        <v>0</v>
      </c>
      <c r="L146" s="41">
        <v>490</v>
      </c>
      <c r="M146" s="41">
        <v>490</v>
      </c>
      <c r="N146" s="41"/>
      <c r="O146" s="43" t="s">
        <v>1724</v>
      </c>
      <c r="P146" s="43" t="s">
        <v>1759</v>
      </c>
      <c r="Q146" s="43"/>
      <c r="R146" s="43"/>
      <c r="S146" s="43"/>
      <c r="T146" s="43"/>
      <c r="U146" s="43"/>
      <c r="V146" s="43"/>
      <c r="W146" s="43"/>
      <c r="X146" s="10"/>
      <c r="Y146" s="10"/>
      <c r="Z146" s="10"/>
      <c r="AA146" s="43"/>
      <c r="AB146" s="43"/>
      <c r="AC146" s="10"/>
      <c r="AD146" s="10"/>
      <c r="AM146" s="23"/>
    </row>
    <row r="147" ht="71" hidden="1" customHeight="1" spans="1:39">
      <c r="A147" s="39" t="s">
        <v>2256</v>
      </c>
      <c r="B147" s="10" t="s">
        <v>1712</v>
      </c>
      <c r="C147" s="10" t="s">
        <v>1713</v>
      </c>
      <c r="D147" s="10">
        <v>2018</v>
      </c>
      <c r="E147" s="40" t="s">
        <v>2257</v>
      </c>
      <c r="F147" s="10"/>
      <c r="G147" s="43" t="s">
        <v>2258</v>
      </c>
      <c r="H147" s="47" t="s">
        <v>2259</v>
      </c>
      <c r="I147" s="41">
        <v>310</v>
      </c>
      <c r="J147" s="41">
        <v>310</v>
      </c>
      <c r="K147" s="41">
        <v>0</v>
      </c>
      <c r="L147" s="41">
        <v>300.12</v>
      </c>
      <c r="M147" s="41">
        <v>300.12</v>
      </c>
      <c r="N147" s="41"/>
      <c r="O147" s="43" t="s">
        <v>1724</v>
      </c>
      <c r="P147" s="43" t="s">
        <v>1759</v>
      </c>
      <c r="Q147" s="43"/>
      <c r="R147" s="43"/>
      <c r="S147" s="43" t="s">
        <v>1752</v>
      </c>
      <c r="T147" s="43"/>
      <c r="U147" s="43" t="s">
        <v>2004</v>
      </c>
      <c r="V147" s="43" t="s">
        <v>2005</v>
      </c>
      <c r="W147" s="43" t="s">
        <v>1752</v>
      </c>
      <c r="X147" s="10"/>
      <c r="Y147" s="10"/>
      <c r="Z147" s="10"/>
      <c r="AA147" s="43"/>
      <c r="AB147" s="43"/>
      <c r="AC147" s="10"/>
      <c r="AD147" s="10"/>
      <c r="AM147" s="23"/>
    </row>
    <row r="148" ht="71" hidden="1" customHeight="1" spans="1:39">
      <c r="A148" s="39" t="s">
        <v>2260</v>
      </c>
      <c r="B148" s="10" t="s">
        <v>1712</v>
      </c>
      <c r="C148" s="10" t="s">
        <v>1713</v>
      </c>
      <c r="D148" s="10">
        <v>2018</v>
      </c>
      <c r="E148" s="40" t="s">
        <v>2261</v>
      </c>
      <c r="F148" s="10"/>
      <c r="G148" s="43" t="s">
        <v>1868</v>
      </c>
      <c r="H148" s="47"/>
      <c r="I148" s="41">
        <v>100</v>
      </c>
      <c r="J148" s="41">
        <v>100</v>
      </c>
      <c r="K148" s="41">
        <v>0</v>
      </c>
      <c r="L148" s="41">
        <v>100</v>
      </c>
      <c r="M148" s="41">
        <v>100</v>
      </c>
      <c r="N148" s="41"/>
      <c r="O148" s="43" t="s">
        <v>1724</v>
      </c>
      <c r="P148" s="43" t="s">
        <v>1734</v>
      </c>
      <c r="Q148" s="43"/>
      <c r="R148" s="43"/>
      <c r="S148" s="43"/>
      <c r="T148" s="43"/>
      <c r="U148" s="43"/>
      <c r="V148" s="43"/>
      <c r="W148" s="43"/>
      <c r="X148" s="10"/>
      <c r="Y148" s="10"/>
      <c r="Z148" s="10"/>
      <c r="AA148" s="43"/>
      <c r="AB148" s="43"/>
      <c r="AC148" s="10"/>
      <c r="AD148" s="10"/>
      <c r="AM148" s="23"/>
    </row>
    <row r="149" ht="71" hidden="1" customHeight="1" spans="1:39">
      <c r="A149" s="39" t="s">
        <v>2262</v>
      </c>
      <c r="B149" s="10" t="s">
        <v>1712</v>
      </c>
      <c r="C149" s="10" t="s">
        <v>1713</v>
      </c>
      <c r="D149" s="10">
        <v>2018</v>
      </c>
      <c r="E149" s="58" t="s">
        <v>2263</v>
      </c>
      <c r="F149" s="10"/>
      <c r="G149" s="43" t="s">
        <v>2264</v>
      </c>
      <c r="H149" s="47" t="s">
        <v>2265</v>
      </c>
      <c r="I149" s="41">
        <v>196</v>
      </c>
      <c r="J149" s="41">
        <v>196</v>
      </c>
      <c r="K149" s="41">
        <v>0</v>
      </c>
      <c r="L149" s="41">
        <v>262.76</v>
      </c>
      <c r="M149" s="41">
        <v>262.76</v>
      </c>
      <c r="N149" s="41"/>
      <c r="O149" s="43" t="s">
        <v>1724</v>
      </c>
      <c r="P149" s="43" t="s">
        <v>1734</v>
      </c>
      <c r="Q149" s="43"/>
      <c r="R149" s="43"/>
      <c r="S149" s="43"/>
      <c r="T149" s="43"/>
      <c r="U149" s="43" t="s">
        <v>1753</v>
      </c>
      <c r="V149" s="43" t="s">
        <v>2266</v>
      </c>
      <c r="W149" s="43"/>
      <c r="X149" s="10"/>
      <c r="Y149" s="10"/>
      <c r="Z149" s="10"/>
      <c r="AA149" s="43"/>
      <c r="AB149" s="43"/>
      <c r="AC149" s="10"/>
      <c r="AD149" s="10"/>
      <c r="AE149" s="23" t="s">
        <v>1981</v>
      </c>
      <c r="AF149" s="23" t="s">
        <v>1982</v>
      </c>
      <c r="AG149" s="23" t="s">
        <v>2024</v>
      </c>
      <c r="AI149" s="23" t="s">
        <v>1752</v>
      </c>
      <c r="AJ149" s="23" t="s">
        <v>1984</v>
      </c>
      <c r="AK149" s="23" t="s">
        <v>1752</v>
      </c>
      <c r="AL149" s="23" t="s">
        <v>1984</v>
      </c>
      <c r="AM149" s="25" t="s">
        <v>2025</v>
      </c>
    </row>
    <row r="150" ht="71" hidden="1" customHeight="1" spans="1:39">
      <c r="A150" s="39" t="s">
        <v>2267</v>
      </c>
      <c r="B150" s="10" t="s">
        <v>1712</v>
      </c>
      <c r="C150" s="10" t="s">
        <v>1713</v>
      </c>
      <c r="D150" s="10">
        <v>2018</v>
      </c>
      <c r="E150" s="58" t="s">
        <v>2268</v>
      </c>
      <c r="F150" s="10" t="s">
        <v>2269</v>
      </c>
      <c r="G150" s="43" t="s">
        <v>2270</v>
      </c>
      <c r="H150" s="47" t="s">
        <v>2271</v>
      </c>
      <c r="I150" s="41">
        <v>200</v>
      </c>
      <c r="J150" s="41">
        <v>200</v>
      </c>
      <c r="K150" s="41">
        <v>0</v>
      </c>
      <c r="L150" s="41">
        <v>200</v>
      </c>
      <c r="M150" s="41">
        <v>200</v>
      </c>
      <c r="N150" s="41"/>
      <c r="O150" s="43" t="s">
        <v>1724</v>
      </c>
      <c r="P150" s="43" t="s">
        <v>1759</v>
      </c>
      <c r="Q150" s="43" t="s">
        <v>102</v>
      </c>
      <c r="R150" s="43" t="s">
        <v>102</v>
      </c>
      <c r="S150" s="43" t="s">
        <v>1752</v>
      </c>
      <c r="T150" s="43"/>
      <c r="U150" s="43" t="s">
        <v>2272</v>
      </c>
      <c r="V150" s="43" t="s">
        <v>2273</v>
      </c>
      <c r="W150" s="43" t="s">
        <v>1752</v>
      </c>
      <c r="X150" s="10"/>
      <c r="Y150" s="10"/>
      <c r="Z150" s="10"/>
      <c r="AA150" s="43"/>
      <c r="AB150" s="43"/>
      <c r="AC150" s="10"/>
      <c r="AD150" s="10"/>
      <c r="AE150" s="23" t="s">
        <v>1981</v>
      </c>
      <c r="AF150" s="23" t="s">
        <v>1982</v>
      </c>
      <c r="AG150" s="23" t="s">
        <v>1983</v>
      </c>
      <c r="AI150" s="23" t="s">
        <v>1752</v>
      </c>
      <c r="AJ150" s="23" t="s">
        <v>1984</v>
      </c>
      <c r="AK150" s="23" t="s">
        <v>1752</v>
      </c>
      <c r="AL150" s="23" t="s">
        <v>1984</v>
      </c>
      <c r="AM150" s="25" t="s">
        <v>1985</v>
      </c>
    </row>
    <row r="151" ht="71" hidden="1" customHeight="1" spans="1:39">
      <c r="A151" s="39" t="s">
        <v>2274</v>
      </c>
      <c r="B151" s="10" t="s">
        <v>1712</v>
      </c>
      <c r="C151" s="10" t="s">
        <v>1713</v>
      </c>
      <c r="D151" s="10">
        <v>2018</v>
      </c>
      <c r="E151" s="40" t="s">
        <v>2275</v>
      </c>
      <c r="F151" s="10" t="s">
        <v>2080</v>
      </c>
      <c r="G151" s="43" t="s">
        <v>2130</v>
      </c>
      <c r="H151" s="47" t="s">
        <v>2276</v>
      </c>
      <c r="I151" s="41">
        <v>100</v>
      </c>
      <c r="J151" s="41">
        <v>100</v>
      </c>
      <c r="K151" s="41">
        <v>0</v>
      </c>
      <c r="L151" s="41">
        <v>100</v>
      </c>
      <c r="M151" s="41">
        <v>100</v>
      </c>
      <c r="N151" s="41"/>
      <c r="O151" s="43" t="s">
        <v>1724</v>
      </c>
      <c r="P151" s="43" t="s">
        <v>1734</v>
      </c>
      <c r="Q151" s="43"/>
      <c r="R151" s="43"/>
      <c r="S151" s="43" t="s">
        <v>1752</v>
      </c>
      <c r="T151" s="43"/>
      <c r="U151" s="43" t="s">
        <v>1753</v>
      </c>
      <c r="V151" s="43" t="s">
        <v>2277</v>
      </c>
      <c r="W151" s="43" t="s">
        <v>1752</v>
      </c>
      <c r="X151" s="10"/>
      <c r="Y151" s="10"/>
      <c r="Z151" s="10"/>
      <c r="AA151" s="43">
        <v>62400</v>
      </c>
      <c r="AB151" s="43"/>
      <c r="AC151" s="10"/>
      <c r="AD151" s="10"/>
      <c r="AE151" s="23" t="s">
        <v>1981</v>
      </c>
      <c r="AF151" s="23" t="s">
        <v>1999</v>
      </c>
      <c r="AG151" s="23" t="s">
        <v>2222</v>
      </c>
      <c r="AM151" s="23"/>
    </row>
    <row r="152" ht="71" hidden="1" customHeight="1" spans="1:39">
      <c r="A152" s="39" t="s">
        <v>2278</v>
      </c>
      <c r="B152" s="10" t="s">
        <v>1712</v>
      </c>
      <c r="C152" s="10" t="s">
        <v>1713</v>
      </c>
      <c r="D152" s="10">
        <v>2018</v>
      </c>
      <c r="E152" s="58" t="s">
        <v>2279</v>
      </c>
      <c r="F152" s="10"/>
      <c r="G152" s="43" t="s">
        <v>2280</v>
      </c>
      <c r="H152" s="47" t="s">
        <v>2070</v>
      </c>
      <c r="I152" s="41">
        <v>100</v>
      </c>
      <c r="J152" s="41">
        <v>100</v>
      </c>
      <c r="K152" s="41">
        <v>0</v>
      </c>
      <c r="L152" s="41">
        <v>0</v>
      </c>
      <c r="M152" s="41"/>
      <c r="N152" s="41"/>
      <c r="O152" s="43" t="s">
        <v>1724</v>
      </c>
      <c r="P152" s="43" t="s">
        <v>1759</v>
      </c>
      <c r="Q152" s="43"/>
      <c r="R152" s="43"/>
      <c r="S152" s="43" t="s">
        <v>1752</v>
      </c>
      <c r="T152" s="43"/>
      <c r="U152" s="43" t="s">
        <v>1753</v>
      </c>
      <c r="V152" s="43" t="s">
        <v>2281</v>
      </c>
      <c r="W152" s="43" t="s">
        <v>1752</v>
      </c>
      <c r="X152" s="10"/>
      <c r="Y152" s="10"/>
      <c r="Z152" s="10"/>
      <c r="AA152" s="43">
        <v>27600</v>
      </c>
      <c r="AB152" s="43"/>
      <c r="AC152" s="10"/>
      <c r="AD152" s="10"/>
      <c r="AE152" s="23" t="s">
        <v>1981</v>
      </c>
      <c r="AF152" s="23" t="s">
        <v>2072</v>
      </c>
      <c r="AG152" s="23" t="s">
        <v>2024</v>
      </c>
      <c r="AI152" s="23" t="s">
        <v>1752</v>
      </c>
      <c r="AJ152" s="23" t="s">
        <v>1984</v>
      </c>
      <c r="AK152" s="23" t="s">
        <v>1752</v>
      </c>
      <c r="AL152" s="23" t="s">
        <v>1984</v>
      </c>
      <c r="AM152" s="25" t="s">
        <v>2025</v>
      </c>
    </row>
    <row r="153" ht="71" hidden="1" customHeight="1" spans="1:39">
      <c r="A153" s="39" t="s">
        <v>2282</v>
      </c>
      <c r="B153" s="10" t="s">
        <v>1712</v>
      </c>
      <c r="C153" s="10" t="s">
        <v>1713</v>
      </c>
      <c r="D153" s="10">
        <v>2018</v>
      </c>
      <c r="E153" s="40" t="s">
        <v>2283</v>
      </c>
      <c r="F153" s="10"/>
      <c r="G153" s="43" t="s">
        <v>2015</v>
      </c>
      <c r="H153" s="47"/>
      <c r="I153" s="41">
        <v>1000</v>
      </c>
      <c r="J153" s="41">
        <v>1000</v>
      </c>
      <c r="K153" s="41">
        <v>0</v>
      </c>
      <c r="L153" s="41">
        <v>1000</v>
      </c>
      <c r="M153" s="41">
        <v>1000</v>
      </c>
      <c r="N153" s="41"/>
      <c r="O153" s="43" t="s">
        <v>1724</v>
      </c>
      <c r="P153" s="43" t="s">
        <v>1751</v>
      </c>
      <c r="Q153" s="43"/>
      <c r="R153" s="43"/>
      <c r="S153" s="43" t="s">
        <v>1752</v>
      </c>
      <c r="T153" s="43"/>
      <c r="U153" s="43" t="s">
        <v>2004</v>
      </c>
      <c r="V153" s="43" t="s">
        <v>2005</v>
      </c>
      <c r="W153" s="43" t="s">
        <v>1752</v>
      </c>
      <c r="X153" s="10"/>
      <c r="Y153" s="10"/>
      <c r="Z153" s="10"/>
      <c r="AA153" s="43"/>
      <c r="AB153" s="43"/>
      <c r="AC153" s="10"/>
      <c r="AD153" s="10"/>
      <c r="AM153" s="23"/>
    </row>
    <row r="154" ht="71" hidden="1" customHeight="1" spans="1:39">
      <c r="A154" s="39" t="s">
        <v>2284</v>
      </c>
      <c r="B154" s="10" t="s">
        <v>1712</v>
      </c>
      <c r="C154" s="10" t="s">
        <v>1713</v>
      </c>
      <c r="D154" s="10">
        <v>2018</v>
      </c>
      <c r="E154" s="58" t="s">
        <v>2285</v>
      </c>
      <c r="F154" s="10" t="s">
        <v>2075</v>
      </c>
      <c r="G154" s="43" t="s">
        <v>1737</v>
      </c>
      <c r="H154" s="47" t="s">
        <v>2286</v>
      </c>
      <c r="I154" s="41">
        <v>210</v>
      </c>
      <c r="J154" s="41">
        <v>210</v>
      </c>
      <c r="K154" s="41">
        <v>0</v>
      </c>
      <c r="L154" s="41">
        <v>1106.761869</v>
      </c>
      <c r="M154" s="41">
        <v>1106.761869</v>
      </c>
      <c r="N154" s="41"/>
      <c r="O154" s="43" t="s">
        <v>1724</v>
      </c>
      <c r="P154" s="43" t="s">
        <v>1917</v>
      </c>
      <c r="Q154" s="43"/>
      <c r="R154" s="43"/>
      <c r="S154" s="43" t="s">
        <v>1752</v>
      </c>
      <c r="T154" s="43"/>
      <c r="U154" s="43" t="s">
        <v>2004</v>
      </c>
      <c r="V154" s="43" t="s">
        <v>2005</v>
      </c>
      <c r="W154" s="43" t="s">
        <v>1752</v>
      </c>
      <c r="X154" s="10"/>
      <c r="Y154" s="10"/>
      <c r="Z154" s="10"/>
      <c r="AA154" s="43">
        <v>738000</v>
      </c>
      <c r="AB154" s="43">
        <v>17</v>
      </c>
      <c r="AC154" s="10"/>
      <c r="AD154" s="10"/>
      <c r="AE154" s="23" t="s">
        <v>1981</v>
      </c>
      <c r="AF154" s="23" t="s">
        <v>1982</v>
      </c>
      <c r="AG154" s="23" t="s">
        <v>1983</v>
      </c>
      <c r="AI154" s="23" t="s">
        <v>1752</v>
      </c>
      <c r="AJ154" s="23" t="s">
        <v>1984</v>
      </c>
      <c r="AK154" s="23" t="s">
        <v>1752</v>
      </c>
      <c r="AL154" s="23" t="s">
        <v>1984</v>
      </c>
      <c r="AM154" s="25" t="s">
        <v>1985</v>
      </c>
    </row>
    <row r="155" ht="71" hidden="1" customHeight="1" spans="1:39">
      <c r="A155" s="39" t="s">
        <v>2287</v>
      </c>
      <c r="B155" s="10" t="s">
        <v>1712</v>
      </c>
      <c r="C155" s="10" t="s">
        <v>1713</v>
      </c>
      <c r="D155" s="10">
        <v>2018</v>
      </c>
      <c r="E155" s="58" t="s">
        <v>2288</v>
      </c>
      <c r="F155" s="10"/>
      <c r="G155" s="43" t="s">
        <v>2015</v>
      </c>
      <c r="H155" s="47"/>
      <c r="I155" s="41">
        <v>100</v>
      </c>
      <c r="J155" s="41">
        <v>100</v>
      </c>
      <c r="K155" s="41">
        <v>0</v>
      </c>
      <c r="L155" s="41">
        <v>435.48</v>
      </c>
      <c r="M155" s="41">
        <v>435.48</v>
      </c>
      <c r="N155" s="41"/>
      <c r="O155" s="43" t="s">
        <v>1724</v>
      </c>
      <c r="P155" s="43" t="s">
        <v>1759</v>
      </c>
      <c r="Q155" s="43"/>
      <c r="R155" s="43"/>
      <c r="S155" s="43"/>
      <c r="T155" s="43"/>
      <c r="U155" s="43"/>
      <c r="V155" s="43"/>
      <c r="W155" s="43"/>
      <c r="X155" s="10"/>
      <c r="Y155" s="10"/>
      <c r="Z155" s="10"/>
      <c r="AA155" s="43"/>
      <c r="AB155" s="43"/>
      <c r="AC155" s="10"/>
      <c r="AD155" s="10"/>
      <c r="AE155" s="23" t="s">
        <v>1981</v>
      </c>
      <c r="AF155" s="23" t="s">
        <v>1982</v>
      </c>
      <c r="AG155" s="23" t="s">
        <v>2024</v>
      </c>
      <c r="AI155" s="23" t="s">
        <v>1752</v>
      </c>
      <c r="AJ155" s="23" t="s">
        <v>1984</v>
      </c>
      <c r="AK155" s="23" t="s">
        <v>1752</v>
      </c>
      <c r="AL155" s="23" t="s">
        <v>1984</v>
      </c>
      <c r="AM155" s="25" t="s">
        <v>2025</v>
      </c>
    </row>
    <row r="156" ht="71" hidden="1" customHeight="1" spans="1:39">
      <c r="A156" s="39" t="s">
        <v>2289</v>
      </c>
      <c r="B156" s="10" t="s">
        <v>1712</v>
      </c>
      <c r="C156" s="10" t="s">
        <v>1713</v>
      </c>
      <c r="D156" s="10">
        <v>2018</v>
      </c>
      <c r="E156" s="40" t="s">
        <v>2290</v>
      </c>
      <c r="F156" s="10"/>
      <c r="G156" s="43" t="s">
        <v>1868</v>
      </c>
      <c r="H156" s="47"/>
      <c r="I156" s="41">
        <v>720.86</v>
      </c>
      <c r="J156" s="41">
        <v>720.86</v>
      </c>
      <c r="K156" s="41">
        <v>0</v>
      </c>
      <c r="L156" s="41">
        <v>720.86</v>
      </c>
      <c r="M156" s="41">
        <v>720.86</v>
      </c>
      <c r="N156" s="41"/>
      <c r="O156" s="43" t="s">
        <v>1724</v>
      </c>
      <c r="P156" s="43" t="s">
        <v>1725</v>
      </c>
      <c r="Q156" s="43"/>
      <c r="R156" s="43"/>
      <c r="S156" s="43"/>
      <c r="T156" s="43"/>
      <c r="U156" s="43"/>
      <c r="V156" s="43"/>
      <c r="W156" s="43"/>
      <c r="X156" s="10"/>
      <c r="Y156" s="10"/>
      <c r="Z156" s="10"/>
      <c r="AA156" s="43"/>
      <c r="AB156" s="43"/>
      <c r="AC156" s="10"/>
      <c r="AD156" s="10"/>
      <c r="AM156" s="23"/>
    </row>
    <row r="157" ht="71" hidden="1" customHeight="1" spans="1:39">
      <c r="A157" s="39" t="s">
        <v>2291</v>
      </c>
      <c r="B157" s="10" t="s">
        <v>1712</v>
      </c>
      <c r="C157" s="10" t="s">
        <v>1713</v>
      </c>
      <c r="D157" s="10">
        <v>2018</v>
      </c>
      <c r="E157" s="58" t="s">
        <v>2292</v>
      </c>
      <c r="F157" s="10"/>
      <c r="G157" s="43" t="s">
        <v>1891</v>
      </c>
      <c r="H157" s="47" t="s">
        <v>2293</v>
      </c>
      <c r="I157" s="41">
        <v>461.45</v>
      </c>
      <c r="J157" s="41">
        <v>461.45</v>
      </c>
      <c r="K157" s="41">
        <v>0</v>
      </c>
      <c r="L157" s="41">
        <v>429.184526</v>
      </c>
      <c r="M157" s="41">
        <v>429.184526</v>
      </c>
      <c r="N157" s="41"/>
      <c r="O157" s="43" t="s">
        <v>1724</v>
      </c>
      <c r="P157" s="43" t="s">
        <v>1734</v>
      </c>
      <c r="Q157" s="43"/>
      <c r="R157" s="43"/>
      <c r="S157" s="43" t="s">
        <v>1752</v>
      </c>
      <c r="T157" s="43"/>
      <c r="U157" s="43" t="s">
        <v>1753</v>
      </c>
      <c r="V157" s="43" t="s">
        <v>2221</v>
      </c>
      <c r="W157" s="43" t="s">
        <v>1752</v>
      </c>
      <c r="X157" s="10"/>
      <c r="Y157" s="10"/>
      <c r="Z157" s="10"/>
      <c r="AA157" s="43"/>
      <c r="AB157" s="43"/>
      <c r="AC157" s="10"/>
      <c r="AD157" s="10"/>
      <c r="AE157" s="23" t="s">
        <v>1981</v>
      </c>
      <c r="AF157" s="23" t="s">
        <v>1982</v>
      </c>
      <c r="AG157" s="23" t="s">
        <v>1983</v>
      </c>
      <c r="AI157" s="23" t="s">
        <v>1752</v>
      </c>
      <c r="AJ157" s="23" t="s">
        <v>1984</v>
      </c>
      <c r="AK157" s="23" t="s">
        <v>1752</v>
      </c>
      <c r="AL157" s="23" t="s">
        <v>1984</v>
      </c>
      <c r="AM157" s="25" t="s">
        <v>1985</v>
      </c>
    </row>
    <row r="158" ht="71" hidden="1" customHeight="1" spans="1:39">
      <c r="A158" s="39" t="s">
        <v>2294</v>
      </c>
      <c r="B158" s="10" t="s">
        <v>1712</v>
      </c>
      <c r="C158" s="10" t="s">
        <v>1713</v>
      </c>
      <c r="D158" s="10">
        <v>2018</v>
      </c>
      <c r="E158" s="40" t="s">
        <v>2295</v>
      </c>
      <c r="F158" s="10"/>
      <c r="G158" s="43" t="s">
        <v>2296</v>
      </c>
      <c r="H158" s="47" t="s">
        <v>2297</v>
      </c>
      <c r="I158" s="41">
        <v>3000</v>
      </c>
      <c r="J158" s="41">
        <v>297</v>
      </c>
      <c r="K158" s="41">
        <v>2703</v>
      </c>
      <c r="L158" s="41">
        <v>700</v>
      </c>
      <c r="M158" s="41">
        <v>700</v>
      </c>
      <c r="N158" s="41"/>
      <c r="O158" s="43" t="s">
        <v>1724</v>
      </c>
      <c r="P158" s="43" t="s">
        <v>1734</v>
      </c>
      <c r="Q158" s="43"/>
      <c r="R158" s="43"/>
      <c r="S158" s="43" t="s">
        <v>1752</v>
      </c>
      <c r="T158" s="43"/>
      <c r="U158" s="43" t="s">
        <v>1753</v>
      </c>
      <c r="V158" s="43" t="s">
        <v>2298</v>
      </c>
      <c r="W158" s="43" t="s">
        <v>1752</v>
      </c>
      <c r="X158" s="10"/>
      <c r="Y158" s="10"/>
      <c r="Z158" s="10"/>
      <c r="AA158" s="43"/>
      <c r="AB158" s="43"/>
      <c r="AC158" s="10"/>
      <c r="AD158" s="10"/>
      <c r="AE158" s="23" t="s">
        <v>1981</v>
      </c>
      <c r="AF158" s="23" t="s">
        <v>1999</v>
      </c>
      <c r="AG158" s="23" t="s">
        <v>2222</v>
      </c>
      <c r="AM158" s="23"/>
    </row>
    <row r="159" ht="71" hidden="1" customHeight="1" spans="1:39">
      <c r="A159" s="39" t="s">
        <v>2299</v>
      </c>
      <c r="B159" s="10" t="s">
        <v>1712</v>
      </c>
      <c r="C159" s="10" t="s">
        <v>1713</v>
      </c>
      <c r="D159" s="10">
        <v>2018</v>
      </c>
      <c r="E159" s="40" t="s">
        <v>2300</v>
      </c>
      <c r="F159" s="10"/>
      <c r="G159" s="43" t="s">
        <v>2301</v>
      </c>
      <c r="H159" s="47" t="s">
        <v>2302</v>
      </c>
      <c r="I159" s="41">
        <v>45</v>
      </c>
      <c r="J159" s="41">
        <v>45</v>
      </c>
      <c r="K159" s="41">
        <v>0</v>
      </c>
      <c r="L159" s="41">
        <v>45</v>
      </c>
      <c r="M159" s="41">
        <v>45</v>
      </c>
      <c r="N159" s="41"/>
      <c r="O159" s="43" t="s">
        <v>1724</v>
      </c>
      <c r="P159" s="43" t="s">
        <v>1759</v>
      </c>
      <c r="Q159" s="43"/>
      <c r="R159" s="43"/>
      <c r="S159" s="43" t="s">
        <v>1752</v>
      </c>
      <c r="T159" s="43"/>
      <c r="U159" s="43" t="s">
        <v>1759</v>
      </c>
      <c r="V159" s="43" t="s">
        <v>2214</v>
      </c>
      <c r="W159" s="43" t="s">
        <v>1752</v>
      </c>
      <c r="X159" s="10"/>
      <c r="Y159" s="10"/>
      <c r="Z159" s="10"/>
      <c r="AA159" s="43">
        <v>8000</v>
      </c>
      <c r="AB159" s="43">
        <v>2</v>
      </c>
      <c r="AC159" s="10"/>
      <c r="AD159" s="10"/>
      <c r="AE159" s="23" t="s">
        <v>1981</v>
      </c>
      <c r="AF159" s="23" t="s">
        <v>1999</v>
      </c>
      <c r="AG159" s="23" t="s">
        <v>1983</v>
      </c>
      <c r="AM159" s="23"/>
    </row>
    <row r="160" ht="71" hidden="1" customHeight="1" spans="1:39">
      <c r="A160" s="39" t="s">
        <v>2303</v>
      </c>
      <c r="B160" s="10" t="s">
        <v>1712</v>
      </c>
      <c r="C160" s="10" t="s">
        <v>1713</v>
      </c>
      <c r="D160" s="10">
        <v>2019</v>
      </c>
      <c r="E160" s="58" t="s">
        <v>2304</v>
      </c>
      <c r="F160" s="10"/>
      <c r="G160" s="43" t="s">
        <v>2039</v>
      </c>
      <c r="H160" s="47"/>
      <c r="I160" s="41">
        <v>53.45</v>
      </c>
      <c r="J160" s="41">
        <v>53.45</v>
      </c>
      <c r="K160" s="41">
        <v>0</v>
      </c>
      <c r="L160" s="41">
        <v>53.45</v>
      </c>
      <c r="M160" s="41">
        <v>53.45</v>
      </c>
      <c r="N160" s="41"/>
      <c r="O160" s="43" t="s">
        <v>1724</v>
      </c>
      <c r="P160" s="43" t="s">
        <v>1789</v>
      </c>
      <c r="Q160" s="43"/>
      <c r="R160" s="43"/>
      <c r="S160" s="43"/>
      <c r="T160" s="43"/>
      <c r="U160" s="43" t="s">
        <v>1753</v>
      </c>
      <c r="V160" s="43" t="s">
        <v>2305</v>
      </c>
      <c r="W160" s="43"/>
      <c r="X160" s="10"/>
      <c r="Y160" s="10"/>
      <c r="Z160" s="10"/>
      <c r="AA160" s="43"/>
      <c r="AB160" s="43"/>
      <c r="AC160" s="10"/>
      <c r="AD160" s="10"/>
      <c r="AI160" s="23" t="s">
        <v>1752</v>
      </c>
      <c r="AJ160" s="23" t="s">
        <v>1984</v>
      </c>
      <c r="AK160" s="23" t="s">
        <v>1752</v>
      </c>
      <c r="AL160" s="23" t="s">
        <v>1984</v>
      </c>
      <c r="AM160" s="25" t="s">
        <v>1985</v>
      </c>
    </row>
    <row r="161" ht="71" hidden="1" customHeight="1" spans="1:39">
      <c r="A161" s="39" t="s">
        <v>2306</v>
      </c>
      <c r="B161" s="10" t="s">
        <v>1712</v>
      </c>
      <c r="C161" s="10" t="s">
        <v>1713</v>
      </c>
      <c r="D161" s="10">
        <v>2019</v>
      </c>
      <c r="E161" s="58" t="s">
        <v>2307</v>
      </c>
      <c r="F161" s="10"/>
      <c r="G161" s="43" t="s">
        <v>2308</v>
      </c>
      <c r="H161" s="47"/>
      <c r="I161" s="41">
        <v>77.3</v>
      </c>
      <c r="J161" s="41">
        <v>77.3</v>
      </c>
      <c r="K161" s="41">
        <v>0</v>
      </c>
      <c r="L161" s="41">
        <v>27.743998</v>
      </c>
      <c r="M161" s="41">
        <v>27.743998</v>
      </c>
      <c r="N161" s="41"/>
      <c r="O161" s="43" t="s">
        <v>1724</v>
      </c>
      <c r="P161" s="43" t="s">
        <v>1789</v>
      </c>
      <c r="Q161" s="43"/>
      <c r="R161" s="43"/>
      <c r="S161" s="43"/>
      <c r="T161" s="43"/>
      <c r="U161" s="43"/>
      <c r="V161" s="43"/>
      <c r="W161" s="43"/>
      <c r="X161" s="10"/>
      <c r="Y161" s="10"/>
      <c r="Z161" s="10"/>
      <c r="AA161" s="43"/>
      <c r="AB161" s="43"/>
      <c r="AC161" s="10"/>
      <c r="AD161" s="10"/>
      <c r="AE161" s="23" t="s">
        <v>1981</v>
      </c>
      <c r="AF161" s="23" t="s">
        <v>1982</v>
      </c>
      <c r="AG161" s="23" t="s">
        <v>1983</v>
      </c>
      <c r="AI161" s="23" t="s">
        <v>1752</v>
      </c>
      <c r="AJ161" s="23" t="s">
        <v>1984</v>
      </c>
      <c r="AK161" s="23" t="s">
        <v>1752</v>
      </c>
      <c r="AL161" s="23" t="s">
        <v>1984</v>
      </c>
      <c r="AM161" s="25" t="s">
        <v>2025</v>
      </c>
    </row>
    <row r="162" ht="71" hidden="1" customHeight="1" spans="1:39">
      <c r="A162" s="39" t="s">
        <v>2309</v>
      </c>
      <c r="B162" s="10" t="s">
        <v>1712</v>
      </c>
      <c r="C162" s="10" t="s">
        <v>1713</v>
      </c>
      <c r="D162" s="10">
        <v>2019</v>
      </c>
      <c r="E162" s="40" t="s">
        <v>2310</v>
      </c>
      <c r="F162" s="10"/>
      <c r="G162" s="43" t="s">
        <v>1868</v>
      </c>
      <c r="H162" s="47"/>
      <c r="I162" s="41">
        <v>158.09</v>
      </c>
      <c r="J162" s="41">
        <v>158.09</v>
      </c>
      <c r="K162" s="41">
        <v>0</v>
      </c>
      <c r="L162" s="41">
        <v>160</v>
      </c>
      <c r="M162" s="41">
        <v>160</v>
      </c>
      <c r="N162" s="41"/>
      <c r="O162" s="43" t="s">
        <v>1724</v>
      </c>
      <c r="P162" s="43" t="s">
        <v>1759</v>
      </c>
      <c r="Q162" s="43"/>
      <c r="R162" s="43"/>
      <c r="S162" s="43"/>
      <c r="T162" s="43"/>
      <c r="U162" s="43"/>
      <c r="V162" s="43"/>
      <c r="W162" s="43"/>
      <c r="X162" s="10"/>
      <c r="Y162" s="10"/>
      <c r="Z162" s="10"/>
      <c r="AA162" s="43"/>
      <c r="AB162" s="43"/>
      <c r="AC162" s="10"/>
      <c r="AD162" s="10"/>
      <c r="AE162" s="23" t="s">
        <v>1981</v>
      </c>
      <c r="AF162" s="23" t="s">
        <v>1999</v>
      </c>
      <c r="AG162" s="23" t="s">
        <v>1983</v>
      </c>
      <c r="AM162" s="23"/>
    </row>
    <row r="163" ht="71" hidden="1" customHeight="1" spans="1:39">
      <c r="A163" s="39" t="s">
        <v>2311</v>
      </c>
      <c r="B163" s="10" t="s">
        <v>1712</v>
      </c>
      <c r="C163" s="10" t="s">
        <v>1713</v>
      </c>
      <c r="D163" s="10">
        <v>2019</v>
      </c>
      <c r="E163" s="58" t="s">
        <v>2312</v>
      </c>
      <c r="F163" s="10" t="s">
        <v>2193</v>
      </c>
      <c r="G163" s="43" t="s">
        <v>2313</v>
      </c>
      <c r="H163" s="47" t="s">
        <v>2314</v>
      </c>
      <c r="I163" s="41">
        <v>76.9</v>
      </c>
      <c r="J163" s="41">
        <v>76.9</v>
      </c>
      <c r="K163" s="41">
        <v>0</v>
      </c>
      <c r="L163" s="41">
        <v>185</v>
      </c>
      <c r="M163" s="41">
        <v>185</v>
      </c>
      <c r="N163" s="41"/>
      <c r="O163" s="43" t="s">
        <v>1724</v>
      </c>
      <c r="P163" s="43" t="s">
        <v>1789</v>
      </c>
      <c r="Q163" s="43" t="s">
        <v>38</v>
      </c>
      <c r="R163" s="43" t="s">
        <v>38</v>
      </c>
      <c r="S163" s="43" t="s">
        <v>1752</v>
      </c>
      <c r="T163" s="43"/>
      <c r="U163" s="43" t="s">
        <v>1759</v>
      </c>
      <c r="V163" s="43" t="s">
        <v>2193</v>
      </c>
      <c r="W163" s="43" t="s">
        <v>1752</v>
      </c>
      <c r="X163" s="10"/>
      <c r="Y163" s="10"/>
      <c r="Z163" s="10"/>
      <c r="AA163" s="43">
        <v>250500</v>
      </c>
      <c r="AB163" s="43"/>
      <c r="AC163" s="10"/>
      <c r="AD163" s="10"/>
      <c r="AE163" s="23" t="s">
        <v>1981</v>
      </c>
      <c r="AF163" s="23" t="s">
        <v>1982</v>
      </c>
      <c r="AG163" s="23" t="s">
        <v>2024</v>
      </c>
      <c r="AI163" s="23" t="s">
        <v>1752</v>
      </c>
      <c r="AJ163" s="23" t="s">
        <v>1984</v>
      </c>
      <c r="AK163" s="23" t="s">
        <v>1752</v>
      </c>
      <c r="AL163" s="23" t="s">
        <v>1984</v>
      </c>
      <c r="AM163" s="25" t="s">
        <v>2025</v>
      </c>
    </row>
    <row r="164" ht="71" hidden="1" customHeight="1" spans="1:39">
      <c r="A164" s="39" t="s">
        <v>2315</v>
      </c>
      <c r="B164" s="10" t="s">
        <v>1712</v>
      </c>
      <c r="C164" s="10" t="s">
        <v>1713</v>
      </c>
      <c r="D164" s="10">
        <v>2019</v>
      </c>
      <c r="E164" s="40" t="s">
        <v>2316</v>
      </c>
      <c r="F164" s="10"/>
      <c r="G164" s="43" t="s">
        <v>1942</v>
      </c>
      <c r="H164" s="47"/>
      <c r="I164" s="41">
        <v>11</v>
      </c>
      <c r="J164" s="41">
        <v>11</v>
      </c>
      <c r="K164" s="41">
        <v>0</v>
      </c>
      <c r="L164" s="41">
        <v>65</v>
      </c>
      <c r="M164" s="41">
        <v>65</v>
      </c>
      <c r="N164" s="41"/>
      <c r="O164" s="43" t="s">
        <v>1724</v>
      </c>
      <c r="P164" s="43" t="s">
        <v>1719</v>
      </c>
      <c r="Q164" s="43"/>
      <c r="R164" s="43"/>
      <c r="S164" s="43"/>
      <c r="T164" s="43"/>
      <c r="U164" s="43"/>
      <c r="V164" s="43"/>
      <c r="W164" s="43"/>
      <c r="X164" s="10"/>
      <c r="Y164" s="10"/>
      <c r="Z164" s="10"/>
      <c r="AA164" s="43"/>
      <c r="AB164" s="43"/>
      <c r="AC164" s="10"/>
      <c r="AD164" s="10"/>
      <c r="AM164" s="23"/>
    </row>
    <row r="165" ht="71" hidden="1" customHeight="1" spans="1:39">
      <c r="A165" s="39" t="s">
        <v>2317</v>
      </c>
      <c r="B165" s="10" t="s">
        <v>1712</v>
      </c>
      <c r="C165" s="10" t="s">
        <v>1713</v>
      </c>
      <c r="D165" s="10">
        <v>2019</v>
      </c>
      <c r="E165" s="40" t="s">
        <v>2318</v>
      </c>
      <c r="F165" s="10" t="s">
        <v>2269</v>
      </c>
      <c r="G165" s="43" t="s">
        <v>2319</v>
      </c>
      <c r="H165" s="47" t="s">
        <v>2320</v>
      </c>
      <c r="I165" s="41">
        <v>9.91</v>
      </c>
      <c r="J165" s="41">
        <v>9.91</v>
      </c>
      <c r="K165" s="41">
        <v>0</v>
      </c>
      <c r="L165" s="41">
        <v>15</v>
      </c>
      <c r="M165" s="41">
        <v>15</v>
      </c>
      <c r="N165" s="41"/>
      <c r="O165" s="43" t="s">
        <v>1724</v>
      </c>
      <c r="P165" s="43" t="s">
        <v>1719</v>
      </c>
      <c r="Q165" s="43" t="s">
        <v>102</v>
      </c>
      <c r="R165" s="43" t="s">
        <v>102</v>
      </c>
      <c r="S165" s="43" t="s">
        <v>1752</v>
      </c>
      <c r="T165" s="43"/>
      <c r="U165" s="43" t="s">
        <v>1753</v>
      </c>
      <c r="V165" s="43" t="s">
        <v>2321</v>
      </c>
      <c r="W165" s="43" t="s">
        <v>1752</v>
      </c>
      <c r="X165" s="10"/>
      <c r="Y165" s="10"/>
      <c r="Z165" s="10"/>
      <c r="AA165" s="43"/>
      <c r="AB165" s="43"/>
      <c r="AC165" s="10"/>
      <c r="AD165" s="10"/>
      <c r="AE165" s="23" t="s">
        <v>1981</v>
      </c>
      <c r="AF165" s="23" t="s">
        <v>1999</v>
      </c>
      <c r="AG165" s="23" t="s">
        <v>2222</v>
      </c>
      <c r="AM165" s="23"/>
    </row>
    <row r="166" ht="71" hidden="1" customHeight="1" spans="1:39">
      <c r="A166" s="39" t="s">
        <v>2322</v>
      </c>
      <c r="B166" s="10" t="s">
        <v>1712</v>
      </c>
      <c r="C166" s="10" t="s">
        <v>1713</v>
      </c>
      <c r="D166" s="10">
        <v>2019</v>
      </c>
      <c r="E166" s="58" t="s">
        <v>2323</v>
      </c>
      <c r="F166" s="10"/>
      <c r="G166" s="43" t="s">
        <v>2324</v>
      </c>
      <c r="H166" s="47" t="s">
        <v>2325</v>
      </c>
      <c r="I166" s="41">
        <v>14.9</v>
      </c>
      <c r="J166" s="41">
        <v>14.9</v>
      </c>
      <c r="K166" s="41">
        <v>0</v>
      </c>
      <c r="L166" s="41">
        <v>116.99</v>
      </c>
      <c r="M166" s="41">
        <v>116.99</v>
      </c>
      <c r="N166" s="41"/>
      <c r="O166" s="43" t="s">
        <v>1724</v>
      </c>
      <c r="P166" s="43" t="s">
        <v>1917</v>
      </c>
      <c r="Q166" s="43" t="s">
        <v>102</v>
      </c>
      <c r="R166" s="43" t="s">
        <v>102</v>
      </c>
      <c r="S166" s="43" t="s">
        <v>1752</v>
      </c>
      <c r="T166" s="43"/>
      <c r="U166" s="43" t="s">
        <v>1753</v>
      </c>
      <c r="V166" s="43" t="s">
        <v>2326</v>
      </c>
      <c r="W166" s="43" t="s">
        <v>1752</v>
      </c>
      <c r="X166" s="10"/>
      <c r="Y166" s="10"/>
      <c r="Z166" s="10"/>
      <c r="AA166" s="43"/>
      <c r="AB166" s="43"/>
      <c r="AC166" s="10"/>
      <c r="AD166" s="10"/>
      <c r="AE166" s="23" t="s">
        <v>1981</v>
      </c>
      <c r="AF166" s="23" t="s">
        <v>1982</v>
      </c>
      <c r="AG166" s="23" t="s">
        <v>1983</v>
      </c>
      <c r="AI166" s="23" t="s">
        <v>1752</v>
      </c>
      <c r="AJ166" s="23" t="s">
        <v>1984</v>
      </c>
      <c r="AK166" s="23" t="s">
        <v>1752</v>
      </c>
      <c r="AL166" s="23" t="s">
        <v>1984</v>
      </c>
      <c r="AM166" s="25" t="s">
        <v>1985</v>
      </c>
    </row>
    <row r="167" ht="71" hidden="1" customHeight="1" spans="1:39">
      <c r="A167" s="39" t="s">
        <v>2327</v>
      </c>
      <c r="B167" s="10" t="s">
        <v>1712</v>
      </c>
      <c r="C167" s="10" t="s">
        <v>1713</v>
      </c>
      <c r="D167" s="10">
        <v>2019</v>
      </c>
      <c r="E167" s="58" t="s">
        <v>2328</v>
      </c>
      <c r="F167" s="10" t="s">
        <v>2080</v>
      </c>
      <c r="G167" s="43" t="s">
        <v>2177</v>
      </c>
      <c r="H167" s="47" t="s">
        <v>2329</v>
      </c>
      <c r="I167" s="41">
        <v>116.46</v>
      </c>
      <c r="J167" s="41">
        <v>116.46</v>
      </c>
      <c r="K167" s="41">
        <v>0</v>
      </c>
      <c r="L167" s="41">
        <v>140.09</v>
      </c>
      <c r="M167" s="41">
        <v>140.09</v>
      </c>
      <c r="N167" s="41"/>
      <c r="O167" s="43" t="s">
        <v>1724</v>
      </c>
      <c r="P167" s="43" t="s">
        <v>1725</v>
      </c>
      <c r="Q167" s="43" t="s">
        <v>102</v>
      </c>
      <c r="R167" s="43" t="s">
        <v>102</v>
      </c>
      <c r="S167" s="43" t="s">
        <v>1752</v>
      </c>
      <c r="T167" s="43"/>
      <c r="U167" s="43" t="s">
        <v>1753</v>
      </c>
      <c r="V167" s="43" t="s">
        <v>2330</v>
      </c>
      <c r="W167" s="43" t="s">
        <v>1752</v>
      </c>
      <c r="X167" s="10"/>
      <c r="Y167" s="10"/>
      <c r="Z167" s="10"/>
      <c r="AA167" s="43">
        <v>55000</v>
      </c>
      <c r="AB167" s="43"/>
      <c r="AC167" s="10"/>
      <c r="AD167" s="10"/>
      <c r="AE167" s="23" t="s">
        <v>1981</v>
      </c>
      <c r="AF167" s="23" t="s">
        <v>1982</v>
      </c>
      <c r="AG167" s="23" t="s">
        <v>2024</v>
      </c>
      <c r="AI167" s="23" t="s">
        <v>1752</v>
      </c>
      <c r="AJ167" s="23" t="s">
        <v>1984</v>
      </c>
      <c r="AK167" s="23" t="s">
        <v>1752</v>
      </c>
      <c r="AL167" s="23" t="s">
        <v>1984</v>
      </c>
      <c r="AM167" s="25" t="s">
        <v>2025</v>
      </c>
    </row>
    <row r="168" ht="71" hidden="1" customHeight="1" spans="1:39">
      <c r="A168" s="39" t="s">
        <v>2331</v>
      </c>
      <c r="B168" s="10" t="s">
        <v>1712</v>
      </c>
      <c r="C168" s="10" t="s">
        <v>1713</v>
      </c>
      <c r="D168" s="10">
        <v>2019</v>
      </c>
      <c r="E168" s="58" t="s">
        <v>2332</v>
      </c>
      <c r="F168" s="10"/>
      <c r="G168" s="43" t="s">
        <v>2015</v>
      </c>
      <c r="H168" s="47"/>
      <c r="I168" s="41">
        <v>151.62</v>
      </c>
      <c r="J168" s="41">
        <v>151.62</v>
      </c>
      <c r="K168" s="41">
        <v>0</v>
      </c>
      <c r="L168" s="41">
        <v>151.62</v>
      </c>
      <c r="M168" s="41">
        <v>151.62</v>
      </c>
      <c r="N168" s="41"/>
      <c r="O168" s="43" t="s">
        <v>1724</v>
      </c>
      <c r="P168" s="43" t="s">
        <v>1759</v>
      </c>
      <c r="Q168" s="43"/>
      <c r="R168" s="43"/>
      <c r="S168" s="43" t="s">
        <v>1752</v>
      </c>
      <c r="T168" s="43"/>
      <c r="U168" s="43" t="s">
        <v>1753</v>
      </c>
      <c r="V168" s="43" t="s">
        <v>2062</v>
      </c>
      <c r="W168" s="43" t="s">
        <v>1752</v>
      </c>
      <c r="X168" s="10"/>
      <c r="Y168" s="10"/>
      <c r="Z168" s="10"/>
      <c r="AA168" s="43">
        <v>80000</v>
      </c>
      <c r="AB168" s="43">
        <v>8</v>
      </c>
      <c r="AC168" s="10"/>
      <c r="AD168" s="10"/>
      <c r="AE168" s="23" t="s">
        <v>1981</v>
      </c>
      <c r="AF168" s="23" t="s">
        <v>1982</v>
      </c>
      <c r="AG168" s="23" t="s">
        <v>2024</v>
      </c>
      <c r="AI168" s="23" t="s">
        <v>1752</v>
      </c>
      <c r="AJ168" s="23" t="s">
        <v>1984</v>
      </c>
      <c r="AK168" s="23" t="s">
        <v>1752</v>
      </c>
      <c r="AL168" s="23" t="s">
        <v>1984</v>
      </c>
      <c r="AM168" s="25" t="s">
        <v>2025</v>
      </c>
    </row>
    <row r="169" ht="71" hidden="1" customHeight="1" spans="1:39">
      <c r="A169" s="39" t="s">
        <v>2333</v>
      </c>
      <c r="B169" s="10" t="s">
        <v>1712</v>
      </c>
      <c r="C169" s="10" t="s">
        <v>1713</v>
      </c>
      <c r="D169" s="10">
        <v>2019</v>
      </c>
      <c r="E169" s="58" t="s">
        <v>2334</v>
      </c>
      <c r="F169" s="10" t="s">
        <v>2080</v>
      </c>
      <c r="G169" s="43" t="s">
        <v>2015</v>
      </c>
      <c r="H169" s="47" t="s">
        <v>2335</v>
      </c>
      <c r="I169" s="41">
        <v>82.03</v>
      </c>
      <c r="J169" s="41">
        <v>82.03</v>
      </c>
      <c r="K169" s="41">
        <v>0</v>
      </c>
      <c r="L169" s="41">
        <v>104.55</v>
      </c>
      <c r="M169" s="41">
        <v>104.55</v>
      </c>
      <c r="N169" s="41"/>
      <c r="O169" s="43" t="s">
        <v>1724</v>
      </c>
      <c r="P169" s="43" t="s">
        <v>1725</v>
      </c>
      <c r="Q169" s="43" t="s">
        <v>26</v>
      </c>
      <c r="R169" s="43" t="s">
        <v>26</v>
      </c>
      <c r="S169" s="43" t="s">
        <v>1752</v>
      </c>
      <c r="T169" s="43"/>
      <c r="U169" s="43" t="s">
        <v>1753</v>
      </c>
      <c r="V169" s="43" t="s">
        <v>2336</v>
      </c>
      <c r="W169" s="43" t="s">
        <v>1752</v>
      </c>
      <c r="X169" s="10"/>
      <c r="Y169" s="10"/>
      <c r="Z169" s="10"/>
      <c r="AA169" s="43">
        <v>140300</v>
      </c>
      <c r="AB169" s="43">
        <v>8</v>
      </c>
      <c r="AC169" s="10"/>
      <c r="AD169" s="10"/>
      <c r="AE169" s="23" t="s">
        <v>1981</v>
      </c>
      <c r="AF169" s="23" t="s">
        <v>1982</v>
      </c>
      <c r="AG169" s="23" t="s">
        <v>2024</v>
      </c>
      <c r="AI169" s="23" t="s">
        <v>1752</v>
      </c>
      <c r="AJ169" s="23" t="s">
        <v>1984</v>
      </c>
      <c r="AK169" s="23" t="s">
        <v>1752</v>
      </c>
      <c r="AL169" s="23" t="s">
        <v>1984</v>
      </c>
      <c r="AM169" s="25" t="s">
        <v>2025</v>
      </c>
    </row>
    <row r="170" ht="71" hidden="1" customHeight="1" spans="1:39">
      <c r="A170" s="39" t="s">
        <v>2337</v>
      </c>
      <c r="B170" s="10" t="s">
        <v>1712</v>
      </c>
      <c r="C170" s="10" t="s">
        <v>1713</v>
      </c>
      <c r="D170" s="10">
        <v>2019</v>
      </c>
      <c r="E170" s="40" t="s">
        <v>2338</v>
      </c>
      <c r="F170" s="10" t="s">
        <v>2140</v>
      </c>
      <c r="G170" s="43" t="s">
        <v>2339</v>
      </c>
      <c r="H170" s="47" t="s">
        <v>2340</v>
      </c>
      <c r="I170" s="41">
        <v>135.05</v>
      </c>
      <c r="J170" s="41">
        <v>135.05</v>
      </c>
      <c r="K170" s="41">
        <v>0</v>
      </c>
      <c r="L170" s="41">
        <v>174.193361</v>
      </c>
      <c r="M170" s="41">
        <v>174.193361</v>
      </c>
      <c r="N170" s="41"/>
      <c r="O170" s="43" t="s">
        <v>1724</v>
      </c>
      <c r="P170" s="43" t="s">
        <v>1917</v>
      </c>
      <c r="Q170" s="43"/>
      <c r="R170" s="43"/>
      <c r="S170" s="43" t="s">
        <v>1752</v>
      </c>
      <c r="T170" s="43"/>
      <c r="U170" s="43" t="s">
        <v>1753</v>
      </c>
      <c r="V170" s="43" t="s">
        <v>2341</v>
      </c>
      <c r="W170" s="43" t="s">
        <v>1752</v>
      </c>
      <c r="X170" s="10"/>
      <c r="Y170" s="10"/>
      <c r="Z170" s="10"/>
      <c r="AA170" s="43">
        <v>3000</v>
      </c>
      <c r="AB170" s="43"/>
      <c r="AC170" s="10"/>
      <c r="AD170" s="10"/>
      <c r="AE170" s="23" t="s">
        <v>1981</v>
      </c>
      <c r="AF170" s="23" t="s">
        <v>1994</v>
      </c>
      <c r="AG170" s="23" t="s">
        <v>2024</v>
      </c>
      <c r="AM170" s="23"/>
    </row>
    <row r="171" ht="71" hidden="1" customHeight="1" spans="1:39">
      <c r="A171" s="39" t="s">
        <v>2342</v>
      </c>
      <c r="B171" s="10" t="s">
        <v>1712</v>
      </c>
      <c r="C171" s="10" t="s">
        <v>1713</v>
      </c>
      <c r="D171" s="10">
        <v>2019</v>
      </c>
      <c r="E171" s="40" t="s">
        <v>2343</v>
      </c>
      <c r="F171" s="10" t="s">
        <v>2140</v>
      </c>
      <c r="G171" s="43" t="s">
        <v>2344</v>
      </c>
      <c r="H171" s="47" t="s">
        <v>2345</v>
      </c>
      <c r="I171" s="41">
        <v>69.62</v>
      </c>
      <c r="J171" s="41">
        <v>69.62</v>
      </c>
      <c r="K171" s="41">
        <v>0</v>
      </c>
      <c r="L171" s="41">
        <v>166.804093</v>
      </c>
      <c r="M171" s="41">
        <v>166.804093</v>
      </c>
      <c r="N171" s="41"/>
      <c r="O171" s="43" t="s">
        <v>1724</v>
      </c>
      <c r="P171" s="43" t="s">
        <v>1917</v>
      </c>
      <c r="Q171" s="43"/>
      <c r="R171" s="43"/>
      <c r="S171" s="43" t="s">
        <v>1752</v>
      </c>
      <c r="T171" s="43"/>
      <c r="U171" s="43" t="s">
        <v>1753</v>
      </c>
      <c r="V171" s="43" t="s">
        <v>2346</v>
      </c>
      <c r="W171" s="43" t="s">
        <v>1752</v>
      </c>
      <c r="X171" s="10"/>
      <c r="Y171" s="10"/>
      <c r="Z171" s="10"/>
      <c r="AA171" s="43">
        <v>330000</v>
      </c>
      <c r="AB171" s="43"/>
      <c r="AC171" s="10"/>
      <c r="AD171" s="10"/>
      <c r="AE171" s="23" t="s">
        <v>1981</v>
      </c>
      <c r="AF171" s="23" t="s">
        <v>1994</v>
      </c>
      <c r="AG171" s="23" t="s">
        <v>2024</v>
      </c>
      <c r="AM171" s="23"/>
    </row>
    <row r="172" ht="71" hidden="1" customHeight="1" spans="1:39">
      <c r="A172" s="39" t="s">
        <v>2347</v>
      </c>
      <c r="B172" s="10" t="s">
        <v>1712</v>
      </c>
      <c r="C172" s="10" t="s">
        <v>1713</v>
      </c>
      <c r="D172" s="10">
        <v>2019</v>
      </c>
      <c r="E172" s="58" t="s">
        <v>2348</v>
      </c>
      <c r="F172" s="10" t="s">
        <v>2140</v>
      </c>
      <c r="G172" s="43" t="s">
        <v>2349</v>
      </c>
      <c r="H172" s="47" t="s">
        <v>2350</v>
      </c>
      <c r="I172" s="41">
        <v>243.64</v>
      </c>
      <c r="J172" s="41">
        <v>243.64</v>
      </c>
      <c r="K172" s="41">
        <v>0</v>
      </c>
      <c r="L172" s="41">
        <v>408.192788</v>
      </c>
      <c r="M172" s="41">
        <v>408.192788</v>
      </c>
      <c r="N172" s="41"/>
      <c r="O172" s="43" t="s">
        <v>1724</v>
      </c>
      <c r="P172" s="43" t="s">
        <v>1734</v>
      </c>
      <c r="Q172" s="43"/>
      <c r="R172" s="43"/>
      <c r="S172" s="43" t="s">
        <v>1752</v>
      </c>
      <c r="T172" s="43"/>
      <c r="U172" s="43" t="s">
        <v>1753</v>
      </c>
      <c r="V172" s="43" t="s">
        <v>2351</v>
      </c>
      <c r="W172" s="43" t="s">
        <v>1752</v>
      </c>
      <c r="X172" s="10"/>
      <c r="Y172" s="10"/>
      <c r="Z172" s="10"/>
      <c r="AA172" s="43">
        <v>220000</v>
      </c>
      <c r="AB172" s="43">
        <v>8</v>
      </c>
      <c r="AC172" s="10"/>
      <c r="AD172" s="10"/>
      <c r="AE172" s="23" t="s">
        <v>1981</v>
      </c>
      <c r="AF172" s="23" t="s">
        <v>1982</v>
      </c>
      <c r="AG172" s="23" t="s">
        <v>2024</v>
      </c>
      <c r="AI172" s="23" t="s">
        <v>1752</v>
      </c>
      <c r="AJ172" s="23" t="s">
        <v>1984</v>
      </c>
      <c r="AK172" s="23" t="s">
        <v>1752</v>
      </c>
      <c r="AL172" s="23" t="s">
        <v>1984</v>
      </c>
      <c r="AM172" s="25" t="s">
        <v>2025</v>
      </c>
    </row>
    <row r="173" ht="71" hidden="1" customHeight="1" spans="1:39">
      <c r="A173" s="39" t="s">
        <v>2352</v>
      </c>
      <c r="B173" s="10" t="s">
        <v>1712</v>
      </c>
      <c r="C173" s="10" t="s">
        <v>1713</v>
      </c>
      <c r="D173" s="10">
        <v>2019</v>
      </c>
      <c r="E173" s="40" t="s">
        <v>2353</v>
      </c>
      <c r="F173" s="10" t="s">
        <v>2140</v>
      </c>
      <c r="G173" s="43" t="s">
        <v>1963</v>
      </c>
      <c r="H173" s="47" t="s">
        <v>1967</v>
      </c>
      <c r="I173" s="41">
        <v>22.86</v>
      </c>
      <c r="J173" s="41">
        <v>22.86</v>
      </c>
      <c r="K173" s="41">
        <v>0</v>
      </c>
      <c r="L173" s="41">
        <v>22.86</v>
      </c>
      <c r="M173" s="41">
        <v>22.86</v>
      </c>
      <c r="N173" s="41"/>
      <c r="O173" s="43" t="s">
        <v>1724</v>
      </c>
      <c r="P173" s="43" t="s">
        <v>1759</v>
      </c>
      <c r="Q173" s="43"/>
      <c r="R173" s="43"/>
      <c r="S173" s="43" t="s">
        <v>1752</v>
      </c>
      <c r="T173" s="43"/>
      <c r="U173" s="43" t="s">
        <v>1753</v>
      </c>
      <c r="V173" s="43" t="s">
        <v>1968</v>
      </c>
      <c r="W173" s="43" t="s">
        <v>1752</v>
      </c>
      <c r="X173" s="10"/>
      <c r="Y173" s="10"/>
      <c r="Z173" s="10"/>
      <c r="AA173" s="43">
        <v>1445600</v>
      </c>
      <c r="AB173" s="43">
        <v>3459</v>
      </c>
      <c r="AC173" s="10"/>
      <c r="AD173" s="10"/>
      <c r="AE173" s="23" t="s">
        <v>1981</v>
      </c>
      <c r="AF173" s="23" t="s">
        <v>1994</v>
      </c>
      <c r="AG173" s="23" t="s">
        <v>2024</v>
      </c>
      <c r="AM173" s="23"/>
    </row>
    <row r="174" ht="71" hidden="1" customHeight="1" spans="1:39">
      <c r="A174" s="39" t="s">
        <v>2354</v>
      </c>
      <c r="B174" s="10" t="s">
        <v>1712</v>
      </c>
      <c r="C174" s="10" t="s">
        <v>1713</v>
      </c>
      <c r="D174" s="10">
        <v>2019</v>
      </c>
      <c r="E174" s="40" t="s">
        <v>2355</v>
      </c>
      <c r="F174" s="10" t="s">
        <v>2140</v>
      </c>
      <c r="G174" s="43" t="s">
        <v>2356</v>
      </c>
      <c r="H174" s="47" t="s">
        <v>2357</v>
      </c>
      <c r="I174" s="41">
        <v>29.01</v>
      </c>
      <c r="J174" s="41">
        <v>29.01</v>
      </c>
      <c r="K174" s="41">
        <v>0</v>
      </c>
      <c r="L174" s="41">
        <v>200.094525</v>
      </c>
      <c r="M174" s="41">
        <v>200.094525</v>
      </c>
      <c r="N174" s="41"/>
      <c r="O174" s="43" t="s">
        <v>1724</v>
      </c>
      <c r="P174" s="43" t="s">
        <v>1719</v>
      </c>
      <c r="Q174" s="43"/>
      <c r="R174" s="43"/>
      <c r="S174" s="43" t="s">
        <v>1752</v>
      </c>
      <c r="T174" s="43"/>
      <c r="U174" s="43" t="s">
        <v>1753</v>
      </c>
      <c r="V174" s="43" t="s">
        <v>2358</v>
      </c>
      <c r="W174" s="43" t="s">
        <v>1752</v>
      </c>
      <c r="X174" s="10"/>
      <c r="Y174" s="10"/>
      <c r="Z174" s="10"/>
      <c r="AA174" s="43">
        <v>138500</v>
      </c>
      <c r="AB174" s="43">
        <v>5</v>
      </c>
      <c r="AC174" s="10"/>
      <c r="AD174" s="10"/>
      <c r="AE174" s="23" t="s">
        <v>1981</v>
      </c>
      <c r="AF174" s="23" t="s">
        <v>1999</v>
      </c>
      <c r="AG174" s="23" t="s">
        <v>2024</v>
      </c>
      <c r="AM174" s="23"/>
    </row>
    <row r="175" ht="71" hidden="1" customHeight="1" spans="1:39">
      <c r="A175" s="39" t="s">
        <v>2359</v>
      </c>
      <c r="B175" s="10" t="s">
        <v>1712</v>
      </c>
      <c r="C175" s="10" t="s">
        <v>1713</v>
      </c>
      <c r="D175" s="10">
        <v>2019</v>
      </c>
      <c r="E175" s="58" t="s">
        <v>2360</v>
      </c>
      <c r="F175" s="10" t="s">
        <v>2361</v>
      </c>
      <c r="G175" s="43" t="s">
        <v>2362</v>
      </c>
      <c r="H175" s="47" t="s">
        <v>2363</v>
      </c>
      <c r="I175" s="41">
        <v>437.66</v>
      </c>
      <c r="J175" s="41">
        <v>437.66</v>
      </c>
      <c r="K175" s="41">
        <v>0</v>
      </c>
      <c r="L175" s="41">
        <v>457.1</v>
      </c>
      <c r="M175" s="41">
        <v>457.1</v>
      </c>
      <c r="N175" s="41"/>
      <c r="O175" s="43" t="s">
        <v>1724</v>
      </c>
      <c r="P175" s="43" t="s">
        <v>1917</v>
      </c>
      <c r="Q175" s="43"/>
      <c r="R175" s="43"/>
      <c r="S175" s="43" t="s">
        <v>1752</v>
      </c>
      <c r="T175" s="43"/>
      <c r="U175" s="43" t="s">
        <v>1753</v>
      </c>
      <c r="V175" s="43" t="s">
        <v>2364</v>
      </c>
      <c r="W175" s="43" t="s">
        <v>1752</v>
      </c>
      <c r="X175" s="10"/>
      <c r="Y175" s="10"/>
      <c r="Z175" s="10"/>
      <c r="AA175" s="43">
        <v>968500</v>
      </c>
      <c r="AB175" s="43">
        <v>20</v>
      </c>
      <c r="AC175" s="10"/>
      <c r="AD175" s="10"/>
      <c r="AE175" s="23" t="s">
        <v>1981</v>
      </c>
      <c r="AF175" s="23" t="s">
        <v>1982</v>
      </c>
      <c r="AG175" s="23" t="s">
        <v>1983</v>
      </c>
      <c r="AI175" s="23" t="s">
        <v>1752</v>
      </c>
      <c r="AJ175" s="23" t="s">
        <v>1984</v>
      </c>
      <c r="AK175" s="23" t="s">
        <v>1752</v>
      </c>
      <c r="AL175" s="23" t="s">
        <v>1984</v>
      </c>
      <c r="AM175" s="25" t="s">
        <v>1985</v>
      </c>
    </row>
    <row r="176" ht="71" hidden="1" customHeight="1" spans="1:39">
      <c r="A176" s="39" t="s">
        <v>2365</v>
      </c>
      <c r="B176" s="10" t="s">
        <v>1712</v>
      </c>
      <c r="C176" s="10" t="s">
        <v>1713</v>
      </c>
      <c r="D176" s="10">
        <v>2019</v>
      </c>
      <c r="E176" s="58" t="s">
        <v>2366</v>
      </c>
      <c r="F176" s="10"/>
      <c r="G176" s="43" t="s">
        <v>1737</v>
      </c>
      <c r="H176" s="47" t="s">
        <v>2367</v>
      </c>
      <c r="I176" s="41">
        <v>277.24</v>
      </c>
      <c r="J176" s="41">
        <v>277.24</v>
      </c>
      <c r="K176" s="41">
        <v>0</v>
      </c>
      <c r="L176" s="41">
        <v>277.24</v>
      </c>
      <c r="M176" s="41">
        <v>277.24</v>
      </c>
      <c r="N176" s="41"/>
      <c r="O176" s="43" t="s">
        <v>1724</v>
      </c>
      <c r="P176" s="43" t="s">
        <v>1917</v>
      </c>
      <c r="Q176" s="43"/>
      <c r="R176" s="43"/>
      <c r="S176" s="43" t="s">
        <v>1752</v>
      </c>
      <c r="T176" s="43"/>
      <c r="U176" s="43" t="s">
        <v>1753</v>
      </c>
      <c r="V176" s="43" t="s">
        <v>2368</v>
      </c>
      <c r="W176" s="43" t="s">
        <v>1752</v>
      </c>
      <c r="X176" s="10"/>
      <c r="Y176" s="10"/>
      <c r="Z176" s="10"/>
      <c r="AA176" s="43">
        <v>738000</v>
      </c>
      <c r="AB176" s="43">
        <v>17</v>
      </c>
      <c r="AC176" s="10"/>
      <c r="AD176" s="10"/>
      <c r="AE176" s="23" t="s">
        <v>1981</v>
      </c>
      <c r="AF176" s="23" t="s">
        <v>1982</v>
      </c>
      <c r="AG176" s="23" t="s">
        <v>1983</v>
      </c>
      <c r="AI176" s="23" t="s">
        <v>1752</v>
      </c>
      <c r="AJ176" s="23" t="s">
        <v>1984</v>
      </c>
      <c r="AK176" s="23" t="s">
        <v>1752</v>
      </c>
      <c r="AL176" s="23" t="s">
        <v>1984</v>
      </c>
      <c r="AM176" s="25" t="s">
        <v>1985</v>
      </c>
    </row>
    <row r="177" ht="71" hidden="1" customHeight="1" spans="1:39">
      <c r="A177" s="39" t="s">
        <v>2369</v>
      </c>
      <c r="B177" s="10" t="s">
        <v>1712</v>
      </c>
      <c r="C177" s="10" t="s">
        <v>1713</v>
      </c>
      <c r="D177" s="10">
        <v>2019</v>
      </c>
      <c r="E177" s="40" t="s">
        <v>2370</v>
      </c>
      <c r="F177" s="10"/>
      <c r="G177" s="43" t="s">
        <v>2028</v>
      </c>
      <c r="H177" s="47" t="s">
        <v>2371</v>
      </c>
      <c r="I177" s="41">
        <v>57.76</v>
      </c>
      <c r="J177" s="41">
        <v>57.76</v>
      </c>
      <c r="K177" s="41">
        <v>0</v>
      </c>
      <c r="L177" s="41">
        <v>57.76</v>
      </c>
      <c r="M177" s="41">
        <v>57.76</v>
      </c>
      <c r="N177" s="41"/>
      <c r="O177" s="43" t="s">
        <v>1724</v>
      </c>
      <c r="P177" s="43" t="s">
        <v>1917</v>
      </c>
      <c r="Q177" s="43"/>
      <c r="R177" s="43"/>
      <c r="S177" s="43" t="s">
        <v>1752</v>
      </c>
      <c r="T177" s="43"/>
      <c r="U177" s="43" t="s">
        <v>1753</v>
      </c>
      <c r="V177" s="43" t="s">
        <v>2117</v>
      </c>
      <c r="W177" s="43" t="s">
        <v>1752</v>
      </c>
      <c r="X177" s="10"/>
      <c r="Y177" s="10"/>
      <c r="Z177" s="10"/>
      <c r="AA177" s="43">
        <v>28000</v>
      </c>
      <c r="AB177" s="43"/>
      <c r="AC177" s="10"/>
      <c r="AD177" s="10"/>
      <c r="AM177" s="23"/>
    </row>
    <row r="178" ht="71" hidden="1" customHeight="1" spans="1:39">
      <c r="A178" s="39" t="s">
        <v>2372</v>
      </c>
      <c r="B178" s="10" t="s">
        <v>1712</v>
      </c>
      <c r="C178" s="10" t="s">
        <v>1713</v>
      </c>
      <c r="D178" s="10">
        <v>2019</v>
      </c>
      <c r="E178" s="40" t="s">
        <v>2373</v>
      </c>
      <c r="F178" s="10"/>
      <c r="G178" s="43" t="s">
        <v>1852</v>
      </c>
      <c r="H178" s="47"/>
      <c r="I178" s="41">
        <v>2.58</v>
      </c>
      <c r="J178" s="41">
        <v>2.58</v>
      </c>
      <c r="K178" s="41">
        <v>0</v>
      </c>
      <c r="L178" s="41">
        <v>2.58</v>
      </c>
      <c r="M178" s="41">
        <v>2.58</v>
      </c>
      <c r="N178" s="41"/>
      <c r="O178" s="43" t="s">
        <v>1724</v>
      </c>
      <c r="P178" s="43" t="s">
        <v>1719</v>
      </c>
      <c r="Q178" s="43"/>
      <c r="R178" s="43"/>
      <c r="S178" s="43"/>
      <c r="T178" s="43"/>
      <c r="U178" s="43"/>
      <c r="V178" s="43"/>
      <c r="W178" s="43"/>
      <c r="X178" s="10"/>
      <c r="Y178" s="10"/>
      <c r="Z178" s="10"/>
      <c r="AA178" s="43"/>
      <c r="AB178" s="43"/>
      <c r="AC178" s="10"/>
      <c r="AD178" s="10"/>
      <c r="AM178" s="23"/>
    </row>
    <row r="179" ht="71" hidden="1" customHeight="1" spans="1:39">
      <c r="A179" s="39" t="s">
        <v>2374</v>
      </c>
      <c r="B179" s="10" t="s">
        <v>1712</v>
      </c>
      <c r="C179" s="10" t="s">
        <v>1713</v>
      </c>
      <c r="D179" s="10">
        <v>2019</v>
      </c>
      <c r="E179" s="40" t="s">
        <v>2375</v>
      </c>
      <c r="F179" s="10"/>
      <c r="G179" s="43" t="s">
        <v>2255</v>
      </c>
      <c r="H179" s="47" t="s">
        <v>2376</v>
      </c>
      <c r="I179" s="41">
        <v>1000</v>
      </c>
      <c r="J179" s="41">
        <v>1000</v>
      </c>
      <c r="K179" s="41">
        <v>0</v>
      </c>
      <c r="L179" s="41">
        <v>1000</v>
      </c>
      <c r="M179" s="41">
        <v>1000</v>
      </c>
      <c r="N179" s="41"/>
      <c r="O179" s="43" t="s">
        <v>1724</v>
      </c>
      <c r="P179" s="43" t="s">
        <v>1759</v>
      </c>
      <c r="Q179" s="43" t="s">
        <v>102</v>
      </c>
      <c r="R179" s="43" t="s">
        <v>102</v>
      </c>
      <c r="S179" s="43"/>
      <c r="T179" s="43" t="s">
        <v>1752</v>
      </c>
      <c r="U179" s="43" t="s">
        <v>2004</v>
      </c>
      <c r="V179" s="43" t="s">
        <v>2005</v>
      </c>
      <c r="W179" s="43" t="s">
        <v>1752</v>
      </c>
      <c r="X179" s="10"/>
      <c r="Y179" s="10"/>
      <c r="Z179" s="10"/>
      <c r="AA179" s="43"/>
      <c r="AB179" s="43"/>
      <c r="AC179" s="10"/>
      <c r="AD179" s="10"/>
      <c r="AM179" s="23"/>
    </row>
    <row r="180" ht="71" hidden="1" customHeight="1" spans="1:39">
      <c r="A180" s="39" t="s">
        <v>2377</v>
      </c>
      <c r="B180" s="10" t="s">
        <v>1712</v>
      </c>
      <c r="C180" s="10" t="s">
        <v>1713</v>
      </c>
      <c r="D180" s="10">
        <v>2019</v>
      </c>
      <c r="E180" s="40" t="s">
        <v>2378</v>
      </c>
      <c r="F180" s="10" t="s">
        <v>2075</v>
      </c>
      <c r="G180" s="43" t="s">
        <v>1852</v>
      </c>
      <c r="H180" s="47" t="s">
        <v>2379</v>
      </c>
      <c r="I180" s="41">
        <v>200</v>
      </c>
      <c r="J180" s="41">
        <v>200</v>
      </c>
      <c r="K180" s="41">
        <v>0</v>
      </c>
      <c r="L180" s="41">
        <v>196.1</v>
      </c>
      <c r="M180" s="41">
        <v>196.1</v>
      </c>
      <c r="N180" s="41"/>
      <c r="O180" s="43" t="s">
        <v>1724</v>
      </c>
      <c r="P180" s="43" t="s">
        <v>1751</v>
      </c>
      <c r="Q180" s="43"/>
      <c r="R180" s="43"/>
      <c r="S180" s="43" t="s">
        <v>1752</v>
      </c>
      <c r="T180" s="43"/>
      <c r="U180" s="43" t="s">
        <v>1753</v>
      </c>
      <c r="V180" s="43" t="s">
        <v>2380</v>
      </c>
      <c r="W180" s="43" t="s">
        <v>1752</v>
      </c>
      <c r="X180" s="10"/>
      <c r="Y180" s="10"/>
      <c r="Z180" s="10"/>
      <c r="AA180" s="43">
        <v>183300</v>
      </c>
      <c r="AB180" s="43">
        <v>5</v>
      </c>
      <c r="AC180" s="10"/>
      <c r="AD180" s="10"/>
      <c r="AM180" s="23"/>
    </row>
    <row r="181" ht="71" hidden="1" customHeight="1" spans="1:39">
      <c r="A181" s="39" t="s">
        <v>2381</v>
      </c>
      <c r="B181" s="10" t="s">
        <v>1712</v>
      </c>
      <c r="C181" s="10" t="s">
        <v>1713</v>
      </c>
      <c r="D181" s="10">
        <v>2019</v>
      </c>
      <c r="E181" s="40" t="s">
        <v>2382</v>
      </c>
      <c r="F181" s="10"/>
      <c r="G181" s="43" t="s">
        <v>2258</v>
      </c>
      <c r="H181" s="47" t="s">
        <v>2383</v>
      </c>
      <c r="I181" s="41">
        <v>212</v>
      </c>
      <c r="J181" s="41">
        <v>212</v>
      </c>
      <c r="K181" s="41">
        <v>0</v>
      </c>
      <c r="L181" s="41">
        <v>216.8</v>
      </c>
      <c r="M181" s="41">
        <v>216.8</v>
      </c>
      <c r="N181" s="41"/>
      <c r="O181" s="43" t="s">
        <v>1724</v>
      </c>
      <c r="P181" s="43" t="s">
        <v>1759</v>
      </c>
      <c r="Q181" s="43"/>
      <c r="R181" s="43"/>
      <c r="S181" s="43" t="s">
        <v>1752</v>
      </c>
      <c r="T181" s="43"/>
      <c r="U181" s="43" t="s">
        <v>2004</v>
      </c>
      <c r="V181" s="43" t="s">
        <v>2005</v>
      </c>
      <c r="W181" s="43" t="s">
        <v>1752</v>
      </c>
      <c r="X181" s="10"/>
      <c r="Y181" s="10"/>
      <c r="Z181" s="10"/>
      <c r="AA181" s="43"/>
      <c r="AB181" s="43"/>
      <c r="AC181" s="10"/>
      <c r="AD181" s="10"/>
      <c r="AM181" s="23"/>
    </row>
    <row r="182" ht="71" hidden="1" customHeight="1" spans="1:39">
      <c r="A182" s="39" t="s">
        <v>2384</v>
      </c>
      <c r="B182" s="10" t="s">
        <v>1712</v>
      </c>
      <c r="C182" s="10" t="s">
        <v>1713</v>
      </c>
      <c r="D182" s="10">
        <v>2019</v>
      </c>
      <c r="E182" s="40" t="s">
        <v>2385</v>
      </c>
      <c r="F182" s="10"/>
      <c r="G182" s="43" t="s">
        <v>1868</v>
      </c>
      <c r="H182" s="47"/>
      <c r="I182" s="41">
        <v>600</v>
      </c>
      <c r="J182" s="41">
        <v>600</v>
      </c>
      <c r="K182" s="41">
        <v>0</v>
      </c>
      <c r="L182" s="41">
        <v>600</v>
      </c>
      <c r="M182" s="41">
        <v>600</v>
      </c>
      <c r="N182" s="41"/>
      <c r="O182" s="43" t="s">
        <v>1724</v>
      </c>
      <c r="P182" s="43" t="s">
        <v>1734</v>
      </c>
      <c r="Q182" s="43"/>
      <c r="R182" s="43"/>
      <c r="S182" s="43"/>
      <c r="T182" s="43"/>
      <c r="U182" s="43"/>
      <c r="V182" s="43"/>
      <c r="W182" s="43"/>
      <c r="X182" s="10"/>
      <c r="Y182" s="10"/>
      <c r="Z182" s="10"/>
      <c r="AA182" s="43"/>
      <c r="AB182" s="43"/>
      <c r="AC182" s="10"/>
      <c r="AD182" s="10"/>
      <c r="AM182" s="23"/>
    </row>
    <row r="183" ht="71" hidden="1" customHeight="1" spans="1:39">
      <c r="A183" s="39" t="s">
        <v>2386</v>
      </c>
      <c r="B183" s="10" t="s">
        <v>1712</v>
      </c>
      <c r="C183" s="10" t="s">
        <v>1713</v>
      </c>
      <c r="D183" s="10">
        <v>2019</v>
      </c>
      <c r="E183" s="40" t="s">
        <v>2387</v>
      </c>
      <c r="F183" s="10"/>
      <c r="G183" s="43" t="s">
        <v>2015</v>
      </c>
      <c r="H183" s="47" t="s">
        <v>2388</v>
      </c>
      <c r="I183" s="41">
        <v>1250.88</v>
      </c>
      <c r="J183" s="41">
        <v>1250.88</v>
      </c>
      <c r="K183" s="41">
        <v>0</v>
      </c>
      <c r="L183" s="41">
        <v>1250.88</v>
      </c>
      <c r="M183" s="41">
        <v>1250.88</v>
      </c>
      <c r="N183" s="41"/>
      <c r="O183" s="43" t="s">
        <v>1724</v>
      </c>
      <c r="P183" s="43" t="s">
        <v>1751</v>
      </c>
      <c r="Q183" s="43"/>
      <c r="R183" s="43"/>
      <c r="S183" s="43" t="s">
        <v>1752</v>
      </c>
      <c r="T183" s="43"/>
      <c r="U183" s="43" t="s">
        <v>2004</v>
      </c>
      <c r="V183" s="43" t="s">
        <v>2005</v>
      </c>
      <c r="W183" s="43" t="s">
        <v>1752</v>
      </c>
      <c r="X183" s="10"/>
      <c r="Y183" s="10"/>
      <c r="Z183" s="10"/>
      <c r="AA183" s="43"/>
      <c r="AB183" s="43"/>
      <c r="AC183" s="10"/>
      <c r="AD183" s="10"/>
      <c r="AM183" s="23"/>
    </row>
    <row r="184" ht="71" hidden="1" customHeight="1" spans="1:39">
      <c r="A184" s="39" t="s">
        <v>2389</v>
      </c>
      <c r="B184" s="10" t="s">
        <v>1712</v>
      </c>
      <c r="C184" s="10" t="s">
        <v>1713</v>
      </c>
      <c r="D184" s="10">
        <v>2019</v>
      </c>
      <c r="E184" s="40" t="s">
        <v>2390</v>
      </c>
      <c r="F184" s="10"/>
      <c r="G184" s="43" t="s">
        <v>1868</v>
      </c>
      <c r="H184" s="47"/>
      <c r="I184" s="41">
        <v>101.4</v>
      </c>
      <c r="J184" s="41">
        <v>101.4</v>
      </c>
      <c r="K184" s="41">
        <v>0</v>
      </c>
      <c r="L184" s="41">
        <v>101.4</v>
      </c>
      <c r="M184" s="41">
        <v>101.4</v>
      </c>
      <c r="N184" s="41"/>
      <c r="O184" s="43" t="s">
        <v>1724</v>
      </c>
      <c r="P184" s="43" t="s">
        <v>1759</v>
      </c>
      <c r="Q184" s="43"/>
      <c r="R184" s="43"/>
      <c r="S184" s="43"/>
      <c r="T184" s="43"/>
      <c r="U184" s="43"/>
      <c r="V184" s="43"/>
      <c r="W184" s="43"/>
      <c r="X184" s="10"/>
      <c r="Y184" s="10"/>
      <c r="Z184" s="10"/>
      <c r="AA184" s="43"/>
      <c r="AB184" s="43"/>
      <c r="AC184" s="10"/>
      <c r="AD184" s="10"/>
      <c r="AM184" s="23"/>
    </row>
    <row r="185" ht="71" hidden="1" customHeight="1" spans="1:39">
      <c r="A185" s="39" t="s">
        <v>2391</v>
      </c>
      <c r="B185" s="10" t="s">
        <v>1712</v>
      </c>
      <c r="C185" s="10" t="s">
        <v>1713</v>
      </c>
      <c r="D185" s="10">
        <v>2019</v>
      </c>
      <c r="E185" s="40" t="s">
        <v>2392</v>
      </c>
      <c r="F185" s="10"/>
      <c r="G185" s="43" t="s">
        <v>2393</v>
      </c>
      <c r="H185" s="47"/>
      <c r="I185" s="41">
        <v>251.97</v>
      </c>
      <c r="J185" s="41">
        <v>251.97</v>
      </c>
      <c r="K185" s="41">
        <v>0</v>
      </c>
      <c r="L185" s="41">
        <v>251.97</v>
      </c>
      <c r="M185" s="41">
        <v>251.97</v>
      </c>
      <c r="N185" s="41"/>
      <c r="O185" s="43" t="s">
        <v>1724</v>
      </c>
      <c r="P185" s="43" t="s">
        <v>1725</v>
      </c>
      <c r="Q185" s="43"/>
      <c r="R185" s="43"/>
      <c r="S185" s="43"/>
      <c r="T185" s="43"/>
      <c r="U185" s="43"/>
      <c r="V185" s="43"/>
      <c r="W185" s="43"/>
      <c r="X185" s="10"/>
      <c r="Y185" s="10"/>
      <c r="Z185" s="10"/>
      <c r="AA185" s="43"/>
      <c r="AB185" s="43"/>
      <c r="AC185" s="10"/>
      <c r="AD185" s="10"/>
      <c r="AM185" s="23"/>
    </row>
    <row r="186" ht="71" hidden="1" customHeight="1" spans="1:39">
      <c r="A186" s="39" t="s">
        <v>2394</v>
      </c>
      <c r="B186" s="10" t="s">
        <v>1712</v>
      </c>
      <c r="C186" s="10" t="s">
        <v>1713</v>
      </c>
      <c r="D186" s="10">
        <v>2019</v>
      </c>
      <c r="E186" s="40" t="s">
        <v>2395</v>
      </c>
      <c r="F186" s="10"/>
      <c r="G186" s="43" t="s">
        <v>2396</v>
      </c>
      <c r="H186" s="47"/>
      <c r="I186" s="41">
        <v>250.65</v>
      </c>
      <c r="J186" s="41">
        <v>250.65</v>
      </c>
      <c r="K186" s="41">
        <v>0</v>
      </c>
      <c r="L186" s="41">
        <v>250.65</v>
      </c>
      <c r="M186" s="41">
        <v>250.65</v>
      </c>
      <c r="N186" s="41"/>
      <c r="O186" s="43" t="s">
        <v>1724</v>
      </c>
      <c r="P186" s="43" t="s">
        <v>1725</v>
      </c>
      <c r="Q186" s="43"/>
      <c r="R186" s="43"/>
      <c r="S186" s="43"/>
      <c r="T186" s="43"/>
      <c r="U186" s="43"/>
      <c r="V186" s="43"/>
      <c r="W186" s="43"/>
      <c r="X186" s="10"/>
      <c r="Y186" s="10"/>
      <c r="Z186" s="10"/>
      <c r="AA186" s="43"/>
      <c r="AB186" s="43"/>
      <c r="AC186" s="10"/>
      <c r="AD186" s="10"/>
      <c r="AM186" s="23"/>
    </row>
    <row r="187" ht="71" hidden="1" customHeight="1" spans="1:39">
      <c r="A187" s="39" t="s">
        <v>2397</v>
      </c>
      <c r="B187" s="10" t="s">
        <v>1712</v>
      </c>
      <c r="C187" s="10" t="s">
        <v>1713</v>
      </c>
      <c r="D187" s="10">
        <v>2020</v>
      </c>
      <c r="E187" s="40" t="s">
        <v>2398</v>
      </c>
      <c r="F187" s="10"/>
      <c r="G187" s="43" t="s">
        <v>2356</v>
      </c>
      <c r="H187" s="47" t="s">
        <v>2399</v>
      </c>
      <c r="I187" s="41">
        <v>84.75</v>
      </c>
      <c r="J187" s="41">
        <v>84.75</v>
      </c>
      <c r="K187" s="41">
        <v>0</v>
      </c>
      <c r="L187" s="41">
        <v>84.75</v>
      </c>
      <c r="M187" s="41">
        <v>84.75</v>
      </c>
      <c r="N187" s="41"/>
      <c r="O187" s="43" t="s">
        <v>1724</v>
      </c>
      <c r="P187" s="43" t="s">
        <v>1719</v>
      </c>
      <c r="Q187" s="43"/>
      <c r="R187" s="43"/>
      <c r="S187" s="43" t="s">
        <v>1752</v>
      </c>
      <c r="T187" s="43"/>
      <c r="U187" s="43" t="s">
        <v>1753</v>
      </c>
      <c r="V187" s="43" t="s">
        <v>2197</v>
      </c>
      <c r="W187" s="43" t="s">
        <v>1752</v>
      </c>
      <c r="X187" s="10"/>
      <c r="Y187" s="10"/>
      <c r="Z187" s="10"/>
      <c r="AA187" s="43">
        <v>138500</v>
      </c>
      <c r="AB187" s="43">
        <v>5</v>
      </c>
      <c r="AC187" s="10"/>
      <c r="AD187" s="10"/>
      <c r="AE187" s="23" t="s">
        <v>1981</v>
      </c>
      <c r="AF187" s="23" t="s">
        <v>1999</v>
      </c>
      <c r="AG187" s="23" t="s">
        <v>2024</v>
      </c>
      <c r="AM187" s="23"/>
    </row>
    <row r="188" ht="71" hidden="1" customHeight="1" spans="1:39">
      <c r="A188" s="39" t="s">
        <v>2400</v>
      </c>
      <c r="B188" s="10" t="s">
        <v>1712</v>
      </c>
      <c r="C188" s="10" t="s">
        <v>1713</v>
      </c>
      <c r="D188" s="10">
        <v>2020</v>
      </c>
      <c r="E188" s="58" t="s">
        <v>2401</v>
      </c>
      <c r="F188" s="10"/>
      <c r="G188" s="43" t="s">
        <v>2349</v>
      </c>
      <c r="H188" s="47" t="s">
        <v>2350</v>
      </c>
      <c r="I188" s="41">
        <v>160.18</v>
      </c>
      <c r="J188" s="41">
        <v>160.18</v>
      </c>
      <c r="K188" s="41">
        <v>0</v>
      </c>
      <c r="L188" s="41">
        <v>160.18</v>
      </c>
      <c r="M188" s="41">
        <v>160.18</v>
      </c>
      <c r="N188" s="41"/>
      <c r="O188" s="43" t="s">
        <v>1724</v>
      </c>
      <c r="P188" s="43" t="s">
        <v>1917</v>
      </c>
      <c r="Q188" s="43"/>
      <c r="R188" s="43"/>
      <c r="S188" s="43" t="s">
        <v>1752</v>
      </c>
      <c r="T188" s="43"/>
      <c r="U188" s="43" t="s">
        <v>1753</v>
      </c>
      <c r="V188" s="43" t="s">
        <v>2402</v>
      </c>
      <c r="W188" s="43" t="s">
        <v>1752</v>
      </c>
      <c r="X188" s="10"/>
      <c r="Y188" s="10"/>
      <c r="Z188" s="10"/>
      <c r="AA188" s="60">
        <v>220000</v>
      </c>
      <c r="AB188" s="60">
        <v>8</v>
      </c>
      <c r="AC188" s="10"/>
      <c r="AD188" s="10"/>
      <c r="AE188" s="23" t="s">
        <v>1981</v>
      </c>
      <c r="AF188" s="23" t="s">
        <v>1982</v>
      </c>
      <c r="AG188" s="23" t="s">
        <v>2024</v>
      </c>
      <c r="AI188" s="23" t="s">
        <v>1752</v>
      </c>
      <c r="AJ188" s="23" t="s">
        <v>1984</v>
      </c>
      <c r="AK188" s="23" t="s">
        <v>1752</v>
      </c>
      <c r="AL188" s="23" t="s">
        <v>1984</v>
      </c>
      <c r="AM188" s="25" t="s">
        <v>2025</v>
      </c>
    </row>
    <row r="189" ht="71" hidden="1" customHeight="1" spans="1:39">
      <c r="A189" s="39" t="s">
        <v>2403</v>
      </c>
      <c r="B189" s="10" t="s">
        <v>1712</v>
      </c>
      <c r="C189" s="10" t="s">
        <v>1713</v>
      </c>
      <c r="D189" s="10">
        <v>2020</v>
      </c>
      <c r="E189" s="40" t="s">
        <v>2404</v>
      </c>
      <c r="F189" s="10"/>
      <c r="G189" s="43" t="s">
        <v>2339</v>
      </c>
      <c r="H189" s="47" t="s">
        <v>2405</v>
      </c>
      <c r="I189" s="41">
        <v>114.96</v>
      </c>
      <c r="J189" s="41">
        <v>114.96</v>
      </c>
      <c r="K189" s="41">
        <v>0</v>
      </c>
      <c r="L189" s="41">
        <v>114.96</v>
      </c>
      <c r="M189" s="41">
        <v>114.96</v>
      </c>
      <c r="N189" s="41"/>
      <c r="O189" s="43" t="s">
        <v>1724</v>
      </c>
      <c r="P189" s="43" t="s">
        <v>1917</v>
      </c>
      <c r="Q189" s="43"/>
      <c r="R189" s="43"/>
      <c r="S189" s="43" t="s">
        <v>1752</v>
      </c>
      <c r="T189" s="43"/>
      <c r="U189" s="43" t="s">
        <v>1753</v>
      </c>
      <c r="V189" s="43" t="s">
        <v>2406</v>
      </c>
      <c r="W189" s="43" t="s">
        <v>1752</v>
      </c>
      <c r="X189" s="10"/>
      <c r="Y189" s="10"/>
      <c r="Z189" s="10"/>
      <c r="AA189" s="43">
        <v>3000</v>
      </c>
      <c r="AB189" s="43"/>
      <c r="AC189" s="10"/>
      <c r="AD189" s="10"/>
      <c r="AE189" s="23" t="s">
        <v>1981</v>
      </c>
      <c r="AF189" s="23" t="s">
        <v>1994</v>
      </c>
      <c r="AG189" s="23" t="s">
        <v>2024</v>
      </c>
      <c r="AM189" s="23"/>
    </row>
    <row r="190" ht="71" hidden="1" customHeight="1" spans="1:39">
      <c r="A190" s="39" t="s">
        <v>2407</v>
      </c>
      <c r="B190" s="10" t="s">
        <v>1712</v>
      </c>
      <c r="C190" s="10" t="s">
        <v>1713</v>
      </c>
      <c r="D190" s="10">
        <v>2020</v>
      </c>
      <c r="E190" s="40" t="s">
        <v>2408</v>
      </c>
      <c r="F190" s="10"/>
      <c r="G190" s="43" t="s">
        <v>2344</v>
      </c>
      <c r="H190" s="47" t="s">
        <v>2345</v>
      </c>
      <c r="I190" s="41">
        <v>134.61</v>
      </c>
      <c r="J190" s="41">
        <v>134.61</v>
      </c>
      <c r="K190" s="41">
        <v>0</v>
      </c>
      <c r="L190" s="41">
        <v>134.61</v>
      </c>
      <c r="M190" s="41">
        <v>134.61</v>
      </c>
      <c r="N190" s="41"/>
      <c r="O190" s="43" t="s">
        <v>1724</v>
      </c>
      <c r="P190" s="43" t="s">
        <v>1917</v>
      </c>
      <c r="Q190" s="43"/>
      <c r="R190" s="43"/>
      <c r="S190" s="43" t="s">
        <v>1752</v>
      </c>
      <c r="T190" s="43"/>
      <c r="U190" s="43" t="s">
        <v>1753</v>
      </c>
      <c r="V190" s="43" t="s">
        <v>2409</v>
      </c>
      <c r="W190" s="43" t="s">
        <v>1752</v>
      </c>
      <c r="X190" s="10"/>
      <c r="Y190" s="10"/>
      <c r="Z190" s="10"/>
      <c r="AA190" s="43">
        <v>330000</v>
      </c>
      <c r="AB190" s="43"/>
      <c r="AC190" s="10"/>
      <c r="AD190" s="10"/>
      <c r="AE190" s="23" t="s">
        <v>1981</v>
      </c>
      <c r="AF190" s="23" t="s">
        <v>1994</v>
      </c>
      <c r="AG190" s="23" t="s">
        <v>2024</v>
      </c>
      <c r="AM190" s="23"/>
    </row>
    <row r="191" ht="71" hidden="1" customHeight="1" spans="1:39">
      <c r="A191" s="39" t="s">
        <v>2410</v>
      </c>
      <c r="B191" s="10" t="s">
        <v>1712</v>
      </c>
      <c r="C191" s="10" t="s">
        <v>1713</v>
      </c>
      <c r="D191" s="10">
        <v>2020</v>
      </c>
      <c r="E191" s="58" t="s">
        <v>2411</v>
      </c>
      <c r="F191" s="10"/>
      <c r="G191" s="43" t="s">
        <v>2039</v>
      </c>
      <c r="H191" s="47" t="s">
        <v>2412</v>
      </c>
      <c r="I191" s="41">
        <v>50.55</v>
      </c>
      <c r="J191" s="41">
        <v>50.55</v>
      </c>
      <c r="K191" s="41">
        <v>0</v>
      </c>
      <c r="L191" s="41">
        <v>50.55</v>
      </c>
      <c r="M191" s="41">
        <v>50.55</v>
      </c>
      <c r="N191" s="41"/>
      <c r="O191" s="43" t="s">
        <v>1724</v>
      </c>
      <c r="P191" s="43" t="s">
        <v>1789</v>
      </c>
      <c r="Q191" s="43"/>
      <c r="R191" s="43"/>
      <c r="S191" s="43" t="s">
        <v>1752</v>
      </c>
      <c r="T191" s="43"/>
      <c r="U191" s="43" t="s">
        <v>1753</v>
      </c>
      <c r="V191" s="43" t="s">
        <v>2413</v>
      </c>
      <c r="W191" s="43" t="s">
        <v>1752</v>
      </c>
      <c r="X191" s="10"/>
      <c r="Y191" s="10"/>
      <c r="Z191" s="10"/>
      <c r="AA191" s="43"/>
      <c r="AB191" s="43"/>
      <c r="AC191" s="10"/>
      <c r="AD191" s="10"/>
      <c r="AI191" s="23" t="s">
        <v>1752</v>
      </c>
      <c r="AJ191" s="23" t="s">
        <v>1984</v>
      </c>
      <c r="AK191" s="23" t="s">
        <v>1752</v>
      </c>
      <c r="AL191" s="23" t="s">
        <v>1984</v>
      </c>
      <c r="AM191" s="25" t="s">
        <v>1985</v>
      </c>
    </row>
    <row r="192" ht="71" hidden="1" customHeight="1" spans="1:39">
      <c r="A192" s="39" t="s">
        <v>2414</v>
      </c>
      <c r="B192" s="10" t="s">
        <v>1712</v>
      </c>
      <c r="C192" s="10" t="s">
        <v>1713</v>
      </c>
      <c r="D192" s="10">
        <v>2020</v>
      </c>
      <c r="E192" s="58" t="s">
        <v>2415</v>
      </c>
      <c r="F192" s="10" t="s">
        <v>1979</v>
      </c>
      <c r="G192" s="43" t="s">
        <v>2039</v>
      </c>
      <c r="H192" s="47" t="s">
        <v>2416</v>
      </c>
      <c r="I192" s="41">
        <v>161</v>
      </c>
      <c r="J192" s="41">
        <v>161</v>
      </c>
      <c r="K192" s="41">
        <v>0</v>
      </c>
      <c r="L192" s="41">
        <v>1072.72</v>
      </c>
      <c r="M192" s="41">
        <v>1072.72</v>
      </c>
      <c r="N192" s="41"/>
      <c r="O192" s="43" t="s">
        <v>1724</v>
      </c>
      <c r="P192" s="43" t="s">
        <v>1759</v>
      </c>
      <c r="Q192" s="43"/>
      <c r="R192" s="43"/>
      <c r="S192" s="43" t="s">
        <v>1752</v>
      </c>
      <c r="T192" s="43"/>
      <c r="U192" s="43" t="s">
        <v>1753</v>
      </c>
      <c r="V192" s="43" t="s">
        <v>2305</v>
      </c>
      <c r="W192" s="43" t="s">
        <v>1752</v>
      </c>
      <c r="X192" s="10"/>
      <c r="Y192" s="10"/>
      <c r="Z192" s="10"/>
      <c r="AA192" s="43"/>
      <c r="AB192" s="43"/>
      <c r="AC192" s="10"/>
      <c r="AD192" s="10"/>
      <c r="AE192" s="23" t="s">
        <v>1981</v>
      </c>
      <c r="AF192" s="23" t="s">
        <v>1982</v>
      </c>
      <c r="AG192" s="23" t="s">
        <v>1983</v>
      </c>
      <c r="AI192" s="23" t="s">
        <v>1752</v>
      </c>
      <c r="AJ192" s="23" t="s">
        <v>1984</v>
      </c>
      <c r="AK192" s="23" t="s">
        <v>1752</v>
      </c>
      <c r="AL192" s="23" t="s">
        <v>1984</v>
      </c>
      <c r="AM192" s="25" t="s">
        <v>1985</v>
      </c>
    </row>
    <row r="193" ht="71" hidden="1" customHeight="1" spans="1:39">
      <c r="A193" s="39" t="s">
        <v>2417</v>
      </c>
      <c r="B193" s="10" t="s">
        <v>1712</v>
      </c>
      <c r="C193" s="10" t="s">
        <v>1713</v>
      </c>
      <c r="D193" s="10">
        <v>2020</v>
      </c>
      <c r="E193" s="58" t="s">
        <v>2418</v>
      </c>
      <c r="F193" s="10" t="s">
        <v>2193</v>
      </c>
      <c r="G193" s="43" t="s">
        <v>2419</v>
      </c>
      <c r="H193" s="47" t="s">
        <v>2420</v>
      </c>
      <c r="I193" s="41">
        <v>42.7</v>
      </c>
      <c r="J193" s="41">
        <v>42.7</v>
      </c>
      <c r="K193" s="41">
        <v>0</v>
      </c>
      <c r="L193" s="41">
        <v>110.975992</v>
      </c>
      <c r="M193" s="41">
        <v>110.975992</v>
      </c>
      <c r="N193" s="41"/>
      <c r="O193" s="43" t="s">
        <v>1724</v>
      </c>
      <c r="P193" s="43" t="s">
        <v>1789</v>
      </c>
      <c r="Q193" s="43" t="s">
        <v>102</v>
      </c>
      <c r="R193" s="43" t="s">
        <v>102</v>
      </c>
      <c r="S193" s="43" t="s">
        <v>1752</v>
      </c>
      <c r="T193" s="43"/>
      <c r="U193" s="43" t="s">
        <v>1753</v>
      </c>
      <c r="V193" s="43" t="s">
        <v>2421</v>
      </c>
      <c r="W193" s="43" t="s">
        <v>1752</v>
      </c>
      <c r="X193" s="10"/>
      <c r="Y193" s="10"/>
      <c r="Z193" s="10"/>
      <c r="AA193" s="43">
        <v>180000</v>
      </c>
      <c r="AB193" s="43"/>
      <c r="AC193" s="10"/>
      <c r="AD193" s="10"/>
      <c r="AE193" s="23" t="s">
        <v>1981</v>
      </c>
      <c r="AF193" s="23" t="s">
        <v>1982</v>
      </c>
      <c r="AG193" s="23" t="s">
        <v>1983</v>
      </c>
      <c r="AI193" s="23" t="s">
        <v>1752</v>
      </c>
      <c r="AJ193" s="23" t="s">
        <v>1984</v>
      </c>
      <c r="AK193" s="23" t="s">
        <v>1752</v>
      </c>
      <c r="AL193" s="23" t="s">
        <v>1984</v>
      </c>
      <c r="AM193" s="25" t="s">
        <v>2025</v>
      </c>
    </row>
    <row r="194" ht="71" hidden="1" customHeight="1" spans="1:39">
      <c r="A194" s="39" t="s">
        <v>2422</v>
      </c>
      <c r="B194" s="10" t="s">
        <v>1712</v>
      </c>
      <c r="C194" s="10" t="s">
        <v>1713</v>
      </c>
      <c r="D194" s="10">
        <v>2020</v>
      </c>
      <c r="E194" s="58" t="s">
        <v>2423</v>
      </c>
      <c r="F194" s="10"/>
      <c r="G194" s="43" t="s">
        <v>2362</v>
      </c>
      <c r="H194" s="47" t="s">
        <v>2424</v>
      </c>
      <c r="I194" s="41">
        <v>19.44</v>
      </c>
      <c r="J194" s="41">
        <v>19.44</v>
      </c>
      <c r="K194" s="41">
        <v>0</v>
      </c>
      <c r="L194" s="41">
        <v>19.44</v>
      </c>
      <c r="M194" s="41">
        <v>19.44</v>
      </c>
      <c r="N194" s="41"/>
      <c r="O194" s="43" t="s">
        <v>1724</v>
      </c>
      <c r="P194" s="43" t="s">
        <v>1917</v>
      </c>
      <c r="Q194" s="43"/>
      <c r="R194" s="43"/>
      <c r="S194" s="43" t="s">
        <v>1752</v>
      </c>
      <c r="T194" s="43"/>
      <c r="U194" s="43" t="s">
        <v>1753</v>
      </c>
      <c r="V194" s="43" t="s">
        <v>2425</v>
      </c>
      <c r="W194" s="43" t="s">
        <v>1752</v>
      </c>
      <c r="X194" s="10"/>
      <c r="Y194" s="10"/>
      <c r="Z194" s="10"/>
      <c r="AA194" s="43">
        <v>968500</v>
      </c>
      <c r="AB194" s="43">
        <v>20</v>
      </c>
      <c r="AC194" s="10"/>
      <c r="AD194" s="10"/>
      <c r="AE194" s="23" t="s">
        <v>1981</v>
      </c>
      <c r="AF194" s="23" t="s">
        <v>1982</v>
      </c>
      <c r="AG194" s="23" t="s">
        <v>1983</v>
      </c>
      <c r="AI194" s="23" t="s">
        <v>1752</v>
      </c>
      <c r="AJ194" s="23" t="s">
        <v>1984</v>
      </c>
      <c r="AK194" s="23" t="s">
        <v>1752</v>
      </c>
      <c r="AL194" s="23" t="s">
        <v>1984</v>
      </c>
      <c r="AM194" s="25" t="s">
        <v>1985</v>
      </c>
    </row>
    <row r="195" ht="71" hidden="1" customHeight="1" spans="1:39">
      <c r="A195" s="39" t="s">
        <v>2426</v>
      </c>
      <c r="B195" s="10" t="s">
        <v>1712</v>
      </c>
      <c r="C195" s="10" t="s">
        <v>1713</v>
      </c>
      <c r="D195" s="10">
        <v>2020</v>
      </c>
      <c r="E195" s="58" t="s">
        <v>2427</v>
      </c>
      <c r="F195" s="10"/>
      <c r="G195" s="43" t="s">
        <v>1762</v>
      </c>
      <c r="H195" s="47" t="s">
        <v>2335</v>
      </c>
      <c r="I195" s="41">
        <v>22.52</v>
      </c>
      <c r="J195" s="41">
        <v>22.52</v>
      </c>
      <c r="K195" s="41">
        <v>0</v>
      </c>
      <c r="L195" s="41">
        <v>22.52</v>
      </c>
      <c r="M195" s="41">
        <v>22.52</v>
      </c>
      <c r="N195" s="41"/>
      <c r="O195" s="43" t="s">
        <v>1724</v>
      </c>
      <c r="P195" s="43" t="s">
        <v>1725</v>
      </c>
      <c r="Q195" s="43"/>
      <c r="R195" s="43"/>
      <c r="S195" s="43" t="s">
        <v>1752</v>
      </c>
      <c r="T195" s="43"/>
      <c r="U195" s="43" t="s">
        <v>1753</v>
      </c>
      <c r="V195" s="43" t="s">
        <v>2428</v>
      </c>
      <c r="W195" s="43" t="s">
        <v>1752</v>
      </c>
      <c r="X195" s="10"/>
      <c r="Y195" s="10"/>
      <c r="Z195" s="10"/>
      <c r="AA195" s="43">
        <v>140300</v>
      </c>
      <c r="AB195" s="43">
        <v>8</v>
      </c>
      <c r="AC195" s="10"/>
      <c r="AD195" s="10"/>
      <c r="AE195" s="23" t="s">
        <v>1981</v>
      </c>
      <c r="AF195" s="23" t="s">
        <v>1982</v>
      </c>
      <c r="AG195" s="23" t="s">
        <v>2024</v>
      </c>
      <c r="AI195" s="23" t="s">
        <v>1752</v>
      </c>
      <c r="AJ195" s="23" t="s">
        <v>1984</v>
      </c>
      <c r="AK195" s="23" t="s">
        <v>1752</v>
      </c>
      <c r="AL195" s="23" t="s">
        <v>1984</v>
      </c>
      <c r="AM195" s="25" t="s">
        <v>2025</v>
      </c>
    </row>
    <row r="196" ht="71" hidden="1" customHeight="1" spans="1:39">
      <c r="A196" s="39" t="s">
        <v>2429</v>
      </c>
      <c r="B196" s="10" t="s">
        <v>1712</v>
      </c>
      <c r="C196" s="10" t="s">
        <v>1713</v>
      </c>
      <c r="D196" s="10">
        <v>2020</v>
      </c>
      <c r="E196" s="58" t="s">
        <v>2430</v>
      </c>
      <c r="F196" s="10"/>
      <c r="G196" s="43" t="s">
        <v>2177</v>
      </c>
      <c r="H196" s="47" t="s">
        <v>2329</v>
      </c>
      <c r="I196" s="41">
        <v>23.63</v>
      </c>
      <c r="J196" s="41">
        <v>23.63</v>
      </c>
      <c r="K196" s="41">
        <v>0</v>
      </c>
      <c r="L196" s="41">
        <v>23.63</v>
      </c>
      <c r="M196" s="41">
        <v>23.63</v>
      </c>
      <c r="N196" s="41"/>
      <c r="O196" s="43" t="s">
        <v>1724</v>
      </c>
      <c r="P196" s="43" t="s">
        <v>1725</v>
      </c>
      <c r="Q196" s="43"/>
      <c r="R196" s="43"/>
      <c r="S196" s="43" t="s">
        <v>1752</v>
      </c>
      <c r="T196" s="43"/>
      <c r="U196" s="43" t="s">
        <v>1753</v>
      </c>
      <c r="V196" s="43" t="s">
        <v>2431</v>
      </c>
      <c r="W196" s="43" t="s">
        <v>1752</v>
      </c>
      <c r="X196" s="10"/>
      <c r="Y196" s="10"/>
      <c r="Z196" s="10"/>
      <c r="AA196" s="43">
        <v>55000</v>
      </c>
      <c r="AB196" s="43"/>
      <c r="AC196" s="10"/>
      <c r="AD196" s="10"/>
      <c r="AE196" s="23" t="s">
        <v>1981</v>
      </c>
      <c r="AF196" s="23" t="s">
        <v>1982</v>
      </c>
      <c r="AG196" s="23" t="s">
        <v>2024</v>
      </c>
      <c r="AI196" s="23" t="s">
        <v>1752</v>
      </c>
      <c r="AJ196" s="23" t="s">
        <v>1984</v>
      </c>
      <c r="AK196" s="23" t="s">
        <v>1752</v>
      </c>
      <c r="AL196" s="23" t="s">
        <v>1984</v>
      </c>
      <c r="AM196" s="25" t="s">
        <v>2025</v>
      </c>
    </row>
    <row r="197" ht="71" hidden="1" customHeight="1" spans="1:39">
      <c r="A197" s="39" t="s">
        <v>2432</v>
      </c>
      <c r="B197" s="10" t="s">
        <v>1712</v>
      </c>
      <c r="C197" s="10" t="s">
        <v>1713</v>
      </c>
      <c r="D197" s="10">
        <v>2020</v>
      </c>
      <c r="E197" s="58" t="s">
        <v>2433</v>
      </c>
      <c r="F197" s="10" t="s">
        <v>2269</v>
      </c>
      <c r="G197" s="43" t="s">
        <v>1971</v>
      </c>
      <c r="H197" s="47" t="s">
        <v>2434</v>
      </c>
      <c r="I197" s="41">
        <v>7.9</v>
      </c>
      <c r="J197" s="41">
        <v>7.9</v>
      </c>
      <c r="K197" s="41">
        <v>0</v>
      </c>
      <c r="L197" s="41">
        <v>175.481922</v>
      </c>
      <c r="M197" s="41">
        <v>175.481922</v>
      </c>
      <c r="N197" s="41"/>
      <c r="O197" s="43" t="s">
        <v>1724</v>
      </c>
      <c r="P197" s="43" t="s">
        <v>1751</v>
      </c>
      <c r="Q197" s="43" t="s">
        <v>26</v>
      </c>
      <c r="R197" s="43" t="s">
        <v>26</v>
      </c>
      <c r="S197" s="43" t="s">
        <v>1752</v>
      </c>
      <c r="T197" s="43"/>
      <c r="U197" s="43" t="s">
        <v>1753</v>
      </c>
      <c r="V197" s="43" t="s">
        <v>2435</v>
      </c>
      <c r="W197" s="43" t="s">
        <v>1752</v>
      </c>
      <c r="X197" s="10"/>
      <c r="Y197" s="10"/>
      <c r="Z197" s="10"/>
      <c r="AA197" s="43"/>
      <c r="AB197" s="43"/>
      <c r="AC197" s="10"/>
      <c r="AD197" s="10"/>
      <c r="AE197" s="23" t="s">
        <v>1981</v>
      </c>
      <c r="AF197" s="23" t="s">
        <v>1982</v>
      </c>
      <c r="AG197" s="23" t="s">
        <v>1995</v>
      </c>
      <c r="AI197" s="23" t="s">
        <v>1752</v>
      </c>
      <c r="AJ197" s="23" t="s">
        <v>1752</v>
      </c>
      <c r="AK197" s="23" t="s">
        <v>1752</v>
      </c>
      <c r="AL197" s="23" t="s">
        <v>1752</v>
      </c>
      <c r="AM197" s="23"/>
    </row>
    <row r="198" ht="71" hidden="1" customHeight="1" spans="1:39">
      <c r="A198" s="39" t="s">
        <v>2436</v>
      </c>
      <c r="B198" s="10" t="s">
        <v>1712</v>
      </c>
      <c r="C198" s="10" t="s">
        <v>1713</v>
      </c>
      <c r="D198" s="10">
        <v>2020</v>
      </c>
      <c r="E198" s="40" t="s">
        <v>2437</v>
      </c>
      <c r="F198" s="10" t="s">
        <v>2140</v>
      </c>
      <c r="G198" s="43" t="s">
        <v>2356</v>
      </c>
      <c r="H198" s="47" t="s">
        <v>2438</v>
      </c>
      <c r="I198" s="41">
        <v>20.34</v>
      </c>
      <c r="J198" s="41">
        <v>20.34</v>
      </c>
      <c r="K198" s="41">
        <v>0</v>
      </c>
      <c r="L198" s="41">
        <v>368.346215</v>
      </c>
      <c r="M198" s="41">
        <v>368.346215</v>
      </c>
      <c r="N198" s="41"/>
      <c r="O198" s="43" t="s">
        <v>1724</v>
      </c>
      <c r="P198" s="43" t="s">
        <v>1881</v>
      </c>
      <c r="Q198" s="43"/>
      <c r="R198" s="43"/>
      <c r="S198" s="43" t="s">
        <v>1752</v>
      </c>
      <c r="T198" s="43"/>
      <c r="U198" s="43" t="s">
        <v>1753</v>
      </c>
      <c r="V198" s="43" t="s">
        <v>2358</v>
      </c>
      <c r="W198" s="43" t="s">
        <v>1752</v>
      </c>
      <c r="X198" s="10"/>
      <c r="Y198" s="10"/>
      <c r="Z198" s="10"/>
      <c r="AA198" s="43">
        <v>82500</v>
      </c>
      <c r="AB198" s="43">
        <v>4</v>
      </c>
      <c r="AC198" s="10"/>
      <c r="AD198" s="10"/>
      <c r="AE198" s="23" t="s">
        <v>1981</v>
      </c>
      <c r="AF198" s="23" t="s">
        <v>1994</v>
      </c>
      <c r="AG198" s="23" t="s">
        <v>2024</v>
      </c>
      <c r="AM198" s="23"/>
    </row>
    <row r="199" ht="71" hidden="1" customHeight="1" spans="1:39">
      <c r="A199" s="39" t="s">
        <v>2439</v>
      </c>
      <c r="B199" s="10" t="s">
        <v>1712</v>
      </c>
      <c r="C199" s="10" t="s">
        <v>1713</v>
      </c>
      <c r="D199" s="10">
        <v>2020</v>
      </c>
      <c r="E199" s="40" t="s">
        <v>2440</v>
      </c>
      <c r="F199" s="10"/>
      <c r="G199" s="43" t="s">
        <v>1963</v>
      </c>
      <c r="H199" s="47" t="s">
        <v>1967</v>
      </c>
      <c r="I199" s="41">
        <v>55.14</v>
      </c>
      <c r="J199" s="41">
        <v>55.14</v>
      </c>
      <c r="K199" s="41">
        <v>0</v>
      </c>
      <c r="L199" s="41">
        <v>55.14</v>
      </c>
      <c r="M199" s="41">
        <v>55.14</v>
      </c>
      <c r="N199" s="41"/>
      <c r="O199" s="43" t="s">
        <v>1724</v>
      </c>
      <c r="P199" s="43" t="s">
        <v>1759</v>
      </c>
      <c r="Q199" s="43"/>
      <c r="R199" s="43"/>
      <c r="S199" s="43" t="s">
        <v>1752</v>
      </c>
      <c r="T199" s="43"/>
      <c r="U199" s="43" t="s">
        <v>1753</v>
      </c>
      <c r="V199" s="43" t="s">
        <v>2441</v>
      </c>
      <c r="W199" s="43" t="s">
        <v>1752</v>
      </c>
      <c r="X199" s="10"/>
      <c r="Y199" s="10"/>
      <c r="Z199" s="10"/>
      <c r="AA199" s="43">
        <v>1445600</v>
      </c>
      <c r="AB199" s="43">
        <v>102</v>
      </c>
      <c r="AC199" s="10"/>
      <c r="AD199" s="10"/>
      <c r="AE199" s="23" t="s">
        <v>1981</v>
      </c>
      <c r="AF199" s="23" t="s">
        <v>1994</v>
      </c>
      <c r="AG199" s="23" t="s">
        <v>2024</v>
      </c>
      <c r="AM199" s="23"/>
    </row>
    <row r="200" ht="71" hidden="1" customHeight="1" spans="1:39">
      <c r="A200" s="39" t="s">
        <v>2442</v>
      </c>
      <c r="B200" s="10" t="s">
        <v>1712</v>
      </c>
      <c r="C200" s="10" t="s">
        <v>1713</v>
      </c>
      <c r="D200" s="10">
        <v>2020</v>
      </c>
      <c r="E200" s="40" t="s">
        <v>2443</v>
      </c>
      <c r="F200" s="10"/>
      <c r="G200" s="43" t="s">
        <v>1891</v>
      </c>
      <c r="H200" s="47"/>
      <c r="I200" s="41">
        <v>5.2</v>
      </c>
      <c r="J200" s="41">
        <v>5.2</v>
      </c>
      <c r="K200" s="41">
        <v>0</v>
      </c>
      <c r="L200" s="41">
        <v>5.2</v>
      </c>
      <c r="M200" s="41">
        <v>5.2</v>
      </c>
      <c r="N200" s="41"/>
      <c r="O200" s="43" t="s">
        <v>1724</v>
      </c>
      <c r="P200" s="43" t="s">
        <v>1917</v>
      </c>
      <c r="Q200" s="43"/>
      <c r="R200" s="43"/>
      <c r="S200" s="43"/>
      <c r="T200" s="43"/>
      <c r="U200" s="43"/>
      <c r="V200" s="43"/>
      <c r="W200" s="43"/>
      <c r="X200" s="10"/>
      <c r="Y200" s="10"/>
      <c r="Z200" s="10"/>
      <c r="AA200" s="43"/>
      <c r="AB200" s="43"/>
      <c r="AC200" s="10"/>
      <c r="AD200" s="10"/>
      <c r="AM200" s="23"/>
    </row>
    <row r="201" ht="71" hidden="1" customHeight="1" spans="1:39">
      <c r="A201" s="39" t="s">
        <v>2444</v>
      </c>
      <c r="B201" s="10" t="s">
        <v>1712</v>
      </c>
      <c r="C201" s="10" t="s">
        <v>1713</v>
      </c>
      <c r="D201" s="10">
        <v>2020</v>
      </c>
      <c r="E201" s="58" t="s">
        <v>2445</v>
      </c>
      <c r="F201" s="10"/>
      <c r="G201" s="43" t="s">
        <v>2015</v>
      </c>
      <c r="H201" s="47" t="s">
        <v>2061</v>
      </c>
      <c r="I201" s="41">
        <v>57</v>
      </c>
      <c r="J201" s="41">
        <v>57</v>
      </c>
      <c r="K201" s="41">
        <v>0</v>
      </c>
      <c r="L201" s="41">
        <v>57</v>
      </c>
      <c r="M201" s="41">
        <v>57</v>
      </c>
      <c r="N201" s="41"/>
      <c r="O201" s="43" t="s">
        <v>1724</v>
      </c>
      <c r="P201" s="43" t="s">
        <v>1759</v>
      </c>
      <c r="Q201" s="43"/>
      <c r="R201" s="43"/>
      <c r="S201" s="43" t="s">
        <v>1752</v>
      </c>
      <c r="T201" s="43"/>
      <c r="U201" s="43" t="s">
        <v>1753</v>
      </c>
      <c r="V201" s="43" t="s">
        <v>2446</v>
      </c>
      <c r="W201" s="43" t="s">
        <v>1752</v>
      </c>
      <c r="X201" s="10"/>
      <c r="Y201" s="10"/>
      <c r="Z201" s="10"/>
      <c r="AA201" s="43">
        <v>80000</v>
      </c>
      <c r="AB201" s="43">
        <v>8</v>
      </c>
      <c r="AC201" s="10"/>
      <c r="AD201" s="10"/>
      <c r="AE201" s="23" t="s">
        <v>1981</v>
      </c>
      <c r="AF201" s="23" t="s">
        <v>1982</v>
      </c>
      <c r="AG201" s="23" t="s">
        <v>2024</v>
      </c>
      <c r="AI201" s="23" t="s">
        <v>1752</v>
      </c>
      <c r="AJ201" s="23" t="s">
        <v>1984</v>
      </c>
      <c r="AK201" s="23" t="s">
        <v>1752</v>
      </c>
      <c r="AL201" s="23" t="s">
        <v>1984</v>
      </c>
      <c r="AM201" s="25" t="s">
        <v>2025</v>
      </c>
    </row>
    <row r="202" ht="71" hidden="1" customHeight="1" spans="1:39">
      <c r="A202" s="39" t="s">
        <v>2447</v>
      </c>
      <c r="B202" s="10" t="s">
        <v>1712</v>
      </c>
      <c r="C202" s="10" t="s">
        <v>1713</v>
      </c>
      <c r="D202" s="10">
        <v>2020</v>
      </c>
      <c r="E202" s="40" t="s">
        <v>2448</v>
      </c>
      <c r="F202" s="10"/>
      <c r="G202" s="43" t="s">
        <v>1891</v>
      </c>
      <c r="H202" s="47" t="s">
        <v>2376</v>
      </c>
      <c r="I202" s="41">
        <v>1300</v>
      </c>
      <c r="J202" s="41">
        <v>1300</v>
      </c>
      <c r="K202" s="41">
        <v>0</v>
      </c>
      <c r="L202" s="41">
        <v>2300</v>
      </c>
      <c r="M202" s="41">
        <v>2300</v>
      </c>
      <c r="N202" s="41"/>
      <c r="O202" s="43" t="s">
        <v>1724</v>
      </c>
      <c r="P202" s="43" t="s">
        <v>1759</v>
      </c>
      <c r="Q202" s="43"/>
      <c r="R202" s="43"/>
      <c r="S202" s="43" t="s">
        <v>1752</v>
      </c>
      <c r="T202" s="43"/>
      <c r="U202" s="43" t="s">
        <v>2004</v>
      </c>
      <c r="V202" s="43" t="s">
        <v>2005</v>
      </c>
      <c r="W202" s="43" t="s">
        <v>1752</v>
      </c>
      <c r="X202" s="10"/>
      <c r="Y202" s="10"/>
      <c r="Z202" s="10"/>
      <c r="AA202" s="43"/>
      <c r="AB202" s="43"/>
      <c r="AC202" s="10"/>
      <c r="AD202" s="10"/>
      <c r="AM202" s="23"/>
    </row>
    <row r="203" ht="71" hidden="1" customHeight="1" spans="1:39">
      <c r="A203" s="39" t="s">
        <v>2449</v>
      </c>
      <c r="B203" s="10" t="s">
        <v>1712</v>
      </c>
      <c r="C203" s="10" t="s">
        <v>1713</v>
      </c>
      <c r="D203" s="10">
        <v>2020</v>
      </c>
      <c r="E203" s="40" t="s">
        <v>2450</v>
      </c>
      <c r="F203" s="10"/>
      <c r="G203" s="43" t="s">
        <v>2280</v>
      </c>
      <c r="H203" s="47" t="s">
        <v>2451</v>
      </c>
      <c r="I203" s="41">
        <v>900</v>
      </c>
      <c r="J203" s="41">
        <v>900</v>
      </c>
      <c r="K203" s="41">
        <v>0</v>
      </c>
      <c r="L203" s="41">
        <v>900</v>
      </c>
      <c r="M203" s="41">
        <v>900</v>
      </c>
      <c r="N203" s="41"/>
      <c r="O203" s="43" t="s">
        <v>1724</v>
      </c>
      <c r="P203" s="43" t="s">
        <v>1917</v>
      </c>
      <c r="Q203" s="43"/>
      <c r="R203" s="43"/>
      <c r="S203" s="43"/>
      <c r="T203" s="43"/>
      <c r="U203" s="43" t="s">
        <v>2004</v>
      </c>
      <c r="V203" s="43" t="s">
        <v>2005</v>
      </c>
      <c r="W203" s="43"/>
      <c r="X203" s="10"/>
      <c r="Y203" s="10"/>
      <c r="Z203" s="10"/>
      <c r="AA203" s="43"/>
      <c r="AB203" s="43"/>
      <c r="AC203" s="10"/>
      <c r="AD203" s="10"/>
      <c r="AM203" s="23"/>
    </row>
    <row r="204" ht="71" hidden="1" customHeight="1" spans="1:39">
      <c r="A204" s="39" t="s">
        <v>2452</v>
      </c>
      <c r="B204" s="10" t="s">
        <v>1712</v>
      </c>
      <c r="C204" s="10" t="s">
        <v>1713</v>
      </c>
      <c r="D204" s="10">
        <v>2020</v>
      </c>
      <c r="E204" s="40" t="s">
        <v>2453</v>
      </c>
      <c r="F204" s="10"/>
      <c r="G204" s="43" t="s">
        <v>2228</v>
      </c>
      <c r="H204" s="47" t="s">
        <v>2388</v>
      </c>
      <c r="I204" s="41">
        <v>750</v>
      </c>
      <c r="J204" s="41">
        <v>750</v>
      </c>
      <c r="K204" s="41">
        <v>0</v>
      </c>
      <c r="L204" s="41">
        <v>750</v>
      </c>
      <c r="M204" s="41">
        <v>750</v>
      </c>
      <c r="N204" s="41"/>
      <c r="O204" s="43" t="s">
        <v>1724</v>
      </c>
      <c r="P204" s="43" t="s">
        <v>1751</v>
      </c>
      <c r="Q204" s="43"/>
      <c r="R204" s="43"/>
      <c r="S204" s="43" t="s">
        <v>1752</v>
      </c>
      <c r="T204" s="43"/>
      <c r="U204" s="43" t="s">
        <v>2004</v>
      </c>
      <c r="V204" s="43" t="s">
        <v>2005</v>
      </c>
      <c r="W204" s="43" t="s">
        <v>1752</v>
      </c>
      <c r="X204" s="10"/>
      <c r="Y204" s="10"/>
      <c r="Z204" s="10"/>
      <c r="AA204" s="43"/>
      <c r="AB204" s="43"/>
      <c r="AC204" s="10"/>
      <c r="AD204" s="10"/>
      <c r="AM204" s="23"/>
    </row>
    <row r="205" ht="71" hidden="1" customHeight="1" spans="1:39">
      <c r="A205" s="39" t="s">
        <v>2454</v>
      </c>
      <c r="B205" s="10" t="s">
        <v>1712</v>
      </c>
      <c r="C205" s="10" t="s">
        <v>1713</v>
      </c>
      <c r="D205" s="10">
        <v>2020</v>
      </c>
      <c r="E205" s="40" t="s">
        <v>2455</v>
      </c>
      <c r="F205" s="10"/>
      <c r="G205" s="43" t="s">
        <v>2280</v>
      </c>
      <c r="H205" s="47"/>
      <c r="I205" s="41">
        <v>400</v>
      </c>
      <c r="J205" s="41">
        <v>400</v>
      </c>
      <c r="K205" s="41">
        <v>0</v>
      </c>
      <c r="L205" s="41">
        <v>400</v>
      </c>
      <c r="M205" s="41">
        <v>400</v>
      </c>
      <c r="N205" s="41"/>
      <c r="O205" s="43" t="s">
        <v>1724</v>
      </c>
      <c r="P205" s="43" t="s">
        <v>1719</v>
      </c>
      <c r="Q205" s="43"/>
      <c r="R205" s="43"/>
      <c r="S205" s="43"/>
      <c r="T205" s="43"/>
      <c r="U205" s="43"/>
      <c r="V205" s="43"/>
      <c r="W205" s="43"/>
      <c r="X205" s="10"/>
      <c r="Y205" s="10"/>
      <c r="Z205" s="10"/>
      <c r="AA205" s="43"/>
      <c r="AB205" s="43"/>
      <c r="AC205" s="10"/>
      <c r="AD205" s="10"/>
      <c r="AI205" s="23" t="s">
        <v>1752</v>
      </c>
      <c r="AJ205" s="23" t="s">
        <v>1752</v>
      </c>
      <c r="AK205" s="23" t="s">
        <v>1752</v>
      </c>
      <c r="AL205" s="23" t="s">
        <v>1752</v>
      </c>
      <c r="AM205" s="23" t="s">
        <v>1752</v>
      </c>
    </row>
    <row r="206" ht="71" hidden="1" customHeight="1" spans="1:39">
      <c r="A206" s="39" t="s">
        <v>2456</v>
      </c>
      <c r="B206" s="10" t="s">
        <v>1712</v>
      </c>
      <c r="C206" s="10" t="s">
        <v>1713</v>
      </c>
      <c r="D206" s="10">
        <v>2020</v>
      </c>
      <c r="E206" s="40" t="s">
        <v>2457</v>
      </c>
      <c r="F206" s="10"/>
      <c r="G206" s="43" t="s">
        <v>2280</v>
      </c>
      <c r="H206" s="47"/>
      <c r="I206" s="41">
        <v>100</v>
      </c>
      <c r="J206" s="41">
        <v>100</v>
      </c>
      <c r="K206" s="41">
        <v>0</v>
      </c>
      <c r="L206" s="41">
        <v>100</v>
      </c>
      <c r="M206" s="41">
        <v>100</v>
      </c>
      <c r="N206" s="41"/>
      <c r="O206" s="43" t="s">
        <v>1724</v>
      </c>
      <c r="P206" s="43" t="s">
        <v>1719</v>
      </c>
      <c r="Q206" s="43"/>
      <c r="R206" s="43"/>
      <c r="S206" s="43"/>
      <c r="T206" s="43"/>
      <c r="U206" s="43"/>
      <c r="V206" s="43"/>
      <c r="W206" s="43"/>
      <c r="X206" s="10"/>
      <c r="Y206" s="10"/>
      <c r="Z206" s="10"/>
      <c r="AA206" s="43"/>
      <c r="AB206" s="43"/>
      <c r="AC206" s="10"/>
      <c r="AD206" s="10"/>
      <c r="AM206" s="23"/>
    </row>
    <row r="207" ht="71" hidden="1" customHeight="1" spans="1:39">
      <c r="A207" s="39" t="s">
        <v>2458</v>
      </c>
      <c r="B207" s="10" t="s">
        <v>1712</v>
      </c>
      <c r="C207" s="10" t="s">
        <v>1713</v>
      </c>
      <c r="D207" s="10">
        <v>2020</v>
      </c>
      <c r="E207" s="58" t="s">
        <v>2459</v>
      </c>
      <c r="F207" s="10"/>
      <c r="G207" s="43" t="s">
        <v>1879</v>
      </c>
      <c r="H207" s="47"/>
      <c r="I207" s="41">
        <v>300</v>
      </c>
      <c r="J207" s="41">
        <v>300</v>
      </c>
      <c r="K207" s="41">
        <v>0</v>
      </c>
      <c r="L207" s="41">
        <v>300</v>
      </c>
      <c r="M207" s="41">
        <v>300</v>
      </c>
      <c r="N207" s="41"/>
      <c r="O207" s="43" t="s">
        <v>1724</v>
      </c>
      <c r="P207" s="43" t="s">
        <v>1719</v>
      </c>
      <c r="Q207" s="43"/>
      <c r="R207" s="43"/>
      <c r="S207" s="43"/>
      <c r="T207" s="43"/>
      <c r="U207" s="43"/>
      <c r="V207" s="43"/>
      <c r="W207" s="43"/>
      <c r="X207" s="10"/>
      <c r="Y207" s="10"/>
      <c r="Z207" s="10"/>
      <c r="AA207" s="43"/>
      <c r="AB207" s="43"/>
      <c r="AC207" s="10"/>
      <c r="AD207" s="10"/>
      <c r="AI207" s="23" t="s">
        <v>1752</v>
      </c>
      <c r="AJ207" s="23" t="s">
        <v>1984</v>
      </c>
      <c r="AK207" s="23" t="s">
        <v>1984</v>
      </c>
      <c r="AL207" s="23" t="s">
        <v>1984</v>
      </c>
      <c r="AM207" s="25" t="s">
        <v>1985</v>
      </c>
    </row>
    <row r="208" ht="71" hidden="1" customHeight="1" spans="1:39">
      <c r="A208" s="39" t="s">
        <v>2460</v>
      </c>
      <c r="B208" s="10" t="s">
        <v>1712</v>
      </c>
      <c r="C208" s="10" t="s">
        <v>1713</v>
      </c>
      <c r="D208" s="10">
        <v>2020</v>
      </c>
      <c r="E208" s="40" t="s">
        <v>2461</v>
      </c>
      <c r="F208" s="10"/>
      <c r="G208" s="43" t="s">
        <v>2462</v>
      </c>
      <c r="H208" s="47"/>
      <c r="I208" s="41">
        <v>279.8</v>
      </c>
      <c r="J208" s="41">
        <v>279.8</v>
      </c>
      <c r="K208" s="41">
        <v>0</v>
      </c>
      <c r="L208" s="41">
        <v>279.8</v>
      </c>
      <c r="M208" s="41">
        <v>279.8</v>
      </c>
      <c r="N208" s="41"/>
      <c r="O208" s="43" t="s">
        <v>1724</v>
      </c>
      <c r="P208" s="43" t="s">
        <v>1759</v>
      </c>
      <c r="Q208" s="43"/>
      <c r="R208" s="43"/>
      <c r="S208" s="43"/>
      <c r="T208" s="43"/>
      <c r="U208" s="43"/>
      <c r="V208" s="43"/>
      <c r="W208" s="43"/>
      <c r="X208" s="10"/>
      <c r="Y208" s="10"/>
      <c r="Z208" s="10"/>
      <c r="AA208" s="43"/>
      <c r="AB208" s="43"/>
      <c r="AC208" s="10"/>
      <c r="AD208" s="10"/>
      <c r="AM208" s="23"/>
    </row>
    <row r="209" ht="71" hidden="1" customHeight="1" spans="1:39">
      <c r="A209" s="39" t="s">
        <v>2463</v>
      </c>
      <c r="B209" s="10" t="s">
        <v>1712</v>
      </c>
      <c r="C209" s="10" t="s">
        <v>1713</v>
      </c>
      <c r="D209" s="10">
        <v>2020</v>
      </c>
      <c r="E209" s="40" t="s">
        <v>2464</v>
      </c>
      <c r="F209" s="10"/>
      <c r="G209" s="43" t="s">
        <v>2344</v>
      </c>
      <c r="H209" s="47" t="s">
        <v>2465</v>
      </c>
      <c r="I209" s="41">
        <v>1100</v>
      </c>
      <c r="J209" s="41">
        <v>1100</v>
      </c>
      <c r="K209" s="41">
        <v>0</v>
      </c>
      <c r="L209" s="41">
        <v>166.8</v>
      </c>
      <c r="M209" s="41">
        <v>166.8</v>
      </c>
      <c r="N209" s="41"/>
      <c r="O209" s="43" t="s">
        <v>1724</v>
      </c>
      <c r="P209" s="43" t="s">
        <v>1917</v>
      </c>
      <c r="Q209" s="43"/>
      <c r="R209" s="43"/>
      <c r="S209" s="43" t="s">
        <v>1752</v>
      </c>
      <c r="T209" s="43"/>
      <c r="U209" s="43" t="s">
        <v>2004</v>
      </c>
      <c r="V209" s="43" t="s">
        <v>2005</v>
      </c>
      <c r="W209" s="43" t="s">
        <v>1752</v>
      </c>
      <c r="X209" s="10"/>
      <c r="Y209" s="10"/>
      <c r="Z209" s="10"/>
      <c r="AA209" s="43"/>
      <c r="AB209" s="43"/>
      <c r="AC209" s="10"/>
      <c r="AD209" s="10"/>
      <c r="AM209" s="23"/>
    </row>
    <row r="210" ht="71" hidden="1" customHeight="1" spans="1:39">
      <c r="A210" s="39" t="s">
        <v>2466</v>
      </c>
      <c r="B210" s="10" t="s">
        <v>1712</v>
      </c>
      <c r="C210" s="10" t="s">
        <v>1713</v>
      </c>
      <c r="D210" s="10">
        <v>2020</v>
      </c>
      <c r="E210" s="40" t="s">
        <v>2467</v>
      </c>
      <c r="F210" s="10"/>
      <c r="G210" s="43" t="s">
        <v>2462</v>
      </c>
      <c r="H210" s="47"/>
      <c r="I210" s="41">
        <v>279.8</v>
      </c>
      <c r="J210" s="41">
        <v>279.8</v>
      </c>
      <c r="K210" s="41">
        <v>0</v>
      </c>
      <c r="L210" s="41">
        <v>279.8</v>
      </c>
      <c r="M210" s="41">
        <v>279.8</v>
      </c>
      <c r="N210" s="41"/>
      <c r="O210" s="43" t="s">
        <v>1724</v>
      </c>
      <c r="P210" s="43" t="s">
        <v>1759</v>
      </c>
      <c r="Q210" s="43"/>
      <c r="R210" s="43"/>
      <c r="S210" s="43"/>
      <c r="T210" s="43"/>
      <c r="U210" s="43"/>
      <c r="V210" s="43"/>
      <c r="W210" s="43"/>
      <c r="X210" s="10"/>
      <c r="Y210" s="10"/>
      <c r="Z210" s="10"/>
      <c r="AA210" s="43"/>
      <c r="AB210" s="43"/>
      <c r="AC210" s="10"/>
      <c r="AD210" s="10"/>
      <c r="AM210" s="23"/>
    </row>
    <row r="211" ht="71" hidden="1" customHeight="1" spans="1:39">
      <c r="A211" s="39" t="s">
        <v>2468</v>
      </c>
      <c r="B211" s="10" t="s">
        <v>1712</v>
      </c>
      <c r="C211" s="10" t="s">
        <v>1713</v>
      </c>
      <c r="D211" s="10">
        <v>2021</v>
      </c>
      <c r="E211" s="58" t="s">
        <v>2469</v>
      </c>
      <c r="F211" s="10" t="s">
        <v>1715</v>
      </c>
      <c r="G211" s="43" t="s">
        <v>1737</v>
      </c>
      <c r="H211" s="47" t="s">
        <v>2470</v>
      </c>
      <c r="I211" s="41">
        <v>1100</v>
      </c>
      <c r="J211" s="41">
        <v>1100</v>
      </c>
      <c r="K211" s="41">
        <v>0</v>
      </c>
      <c r="L211" s="41">
        <v>718.033926999999</v>
      </c>
      <c r="M211" s="41">
        <v>718.033926999999</v>
      </c>
      <c r="N211" s="41"/>
      <c r="O211" s="43" t="s">
        <v>1724</v>
      </c>
      <c r="P211" s="43" t="s">
        <v>1917</v>
      </c>
      <c r="Q211" s="43"/>
      <c r="R211" s="43"/>
      <c r="S211" s="43"/>
      <c r="T211" s="43"/>
      <c r="U211" s="43" t="s">
        <v>1759</v>
      </c>
      <c r="V211" s="43" t="s">
        <v>2471</v>
      </c>
      <c r="W211" s="43"/>
      <c r="X211" s="10"/>
      <c r="Y211" s="10"/>
      <c r="Z211" s="10"/>
      <c r="AA211" s="43"/>
      <c r="AB211" s="43"/>
      <c r="AC211" s="10"/>
      <c r="AD211" s="10"/>
      <c r="AE211" s="23" t="s">
        <v>1981</v>
      </c>
      <c r="AF211" s="23" t="s">
        <v>1982</v>
      </c>
      <c r="AG211" s="23" t="s">
        <v>1983</v>
      </c>
      <c r="AI211" s="23" t="s">
        <v>1984</v>
      </c>
      <c r="AJ211" s="23" t="s">
        <v>1984</v>
      </c>
      <c r="AK211" s="23" t="s">
        <v>1984</v>
      </c>
      <c r="AL211" s="23" t="s">
        <v>1984</v>
      </c>
      <c r="AM211" s="25" t="s">
        <v>2034</v>
      </c>
    </row>
    <row r="212" ht="71" hidden="1" customHeight="1" spans="1:39">
      <c r="A212" s="39" t="s">
        <v>2472</v>
      </c>
      <c r="B212" s="10" t="s">
        <v>1712</v>
      </c>
      <c r="C212" s="10" t="s">
        <v>1713</v>
      </c>
      <c r="D212" s="10">
        <v>2021</v>
      </c>
      <c r="E212" s="40" t="s">
        <v>2473</v>
      </c>
      <c r="F212" s="10" t="s">
        <v>1715</v>
      </c>
      <c r="G212" s="43" t="s">
        <v>2308</v>
      </c>
      <c r="H212" s="47" t="s">
        <v>2474</v>
      </c>
      <c r="I212" s="41">
        <v>300</v>
      </c>
      <c r="J212" s="41">
        <v>300</v>
      </c>
      <c r="K212" s="41">
        <v>0</v>
      </c>
      <c r="L212" s="41">
        <v>287.736</v>
      </c>
      <c r="M212" s="41">
        <v>287.736</v>
      </c>
      <c r="N212" s="41"/>
      <c r="O212" s="43" t="s">
        <v>1724</v>
      </c>
      <c r="P212" s="43" t="s">
        <v>1789</v>
      </c>
      <c r="Q212" s="43"/>
      <c r="R212" s="43"/>
      <c r="S212" s="43"/>
      <c r="T212" s="43"/>
      <c r="U212" s="43" t="s">
        <v>2272</v>
      </c>
      <c r="V212" s="43" t="s">
        <v>2475</v>
      </c>
      <c r="W212" s="43"/>
      <c r="X212" s="10"/>
      <c r="Y212" s="10"/>
      <c r="Z212" s="10"/>
      <c r="AA212" s="43"/>
      <c r="AB212" s="43"/>
      <c r="AC212" s="10"/>
      <c r="AD212" s="10"/>
      <c r="AM212" s="23"/>
    </row>
    <row r="213" ht="71" hidden="1" customHeight="1" spans="1:39">
      <c r="A213" s="39" t="s">
        <v>2476</v>
      </c>
      <c r="B213" s="10" t="s">
        <v>1712</v>
      </c>
      <c r="C213" s="10" t="s">
        <v>1713</v>
      </c>
      <c r="D213" s="10">
        <v>2021</v>
      </c>
      <c r="E213" s="40" t="s">
        <v>2477</v>
      </c>
      <c r="F213" s="10" t="s">
        <v>2478</v>
      </c>
      <c r="G213" s="43" t="s">
        <v>2051</v>
      </c>
      <c r="H213" s="47" t="s">
        <v>2479</v>
      </c>
      <c r="I213" s="41">
        <v>300</v>
      </c>
      <c r="J213" s="41">
        <v>300</v>
      </c>
      <c r="K213" s="41">
        <v>0</v>
      </c>
      <c r="L213" s="41">
        <v>300</v>
      </c>
      <c r="M213" s="41">
        <v>300</v>
      </c>
      <c r="N213" s="41"/>
      <c r="O213" s="43" t="s">
        <v>1724</v>
      </c>
      <c r="P213" s="43" t="s">
        <v>1759</v>
      </c>
      <c r="Q213" s="43"/>
      <c r="R213" s="43"/>
      <c r="S213" s="43"/>
      <c r="T213" s="43"/>
      <c r="U213" s="43" t="s">
        <v>2272</v>
      </c>
      <c r="V213" s="43" t="s">
        <v>2480</v>
      </c>
      <c r="W213" s="43"/>
      <c r="X213" s="10"/>
      <c r="Y213" s="10"/>
      <c r="Z213" s="10"/>
      <c r="AA213" s="43"/>
      <c r="AB213" s="43"/>
      <c r="AC213" s="10"/>
      <c r="AD213" s="10"/>
      <c r="AG213" s="23" t="s">
        <v>1995</v>
      </c>
      <c r="AM213" s="23"/>
    </row>
    <row r="214" ht="71" hidden="1" customHeight="1" spans="1:39">
      <c r="A214" s="39" t="s">
        <v>2481</v>
      </c>
      <c r="B214" s="10" t="s">
        <v>1712</v>
      </c>
      <c r="C214" s="10" t="s">
        <v>1713</v>
      </c>
      <c r="D214" s="10">
        <v>2021</v>
      </c>
      <c r="E214" s="40" t="s">
        <v>2482</v>
      </c>
      <c r="F214" s="10" t="s">
        <v>1715</v>
      </c>
      <c r="G214" s="43" t="s">
        <v>1770</v>
      </c>
      <c r="H214" s="47" t="s">
        <v>2483</v>
      </c>
      <c r="I214" s="41">
        <v>172</v>
      </c>
      <c r="J214" s="41">
        <v>172</v>
      </c>
      <c r="K214" s="41">
        <v>0</v>
      </c>
      <c r="L214" s="41">
        <v>147.75</v>
      </c>
      <c r="M214" s="41">
        <v>147.75</v>
      </c>
      <c r="N214" s="41"/>
      <c r="O214" s="43" t="s">
        <v>1724</v>
      </c>
      <c r="P214" s="43" t="s">
        <v>1759</v>
      </c>
      <c r="Q214" s="43"/>
      <c r="R214" s="43"/>
      <c r="S214" s="43"/>
      <c r="T214" s="43"/>
      <c r="U214" s="43" t="s">
        <v>2272</v>
      </c>
      <c r="V214" s="43" t="s">
        <v>2484</v>
      </c>
      <c r="W214" s="43"/>
      <c r="X214" s="10"/>
      <c r="Y214" s="10"/>
      <c r="Z214" s="10"/>
      <c r="AA214" s="43"/>
      <c r="AB214" s="43"/>
      <c r="AC214" s="10"/>
      <c r="AD214" s="10"/>
      <c r="AM214" s="23"/>
    </row>
    <row r="215" ht="71" hidden="1" customHeight="1" spans="1:39">
      <c r="A215" s="39" t="s">
        <v>2485</v>
      </c>
      <c r="B215" s="10" t="s">
        <v>1712</v>
      </c>
      <c r="C215" s="10" t="s">
        <v>1713</v>
      </c>
      <c r="D215" s="10">
        <v>2021</v>
      </c>
      <c r="E215" s="58" t="s">
        <v>2486</v>
      </c>
      <c r="F215" s="10"/>
      <c r="G215" s="43" t="s">
        <v>1974</v>
      </c>
      <c r="H215" s="47" t="s">
        <v>2487</v>
      </c>
      <c r="I215" s="41">
        <v>100</v>
      </c>
      <c r="J215" s="41">
        <v>100</v>
      </c>
      <c r="K215" s="41">
        <v>0</v>
      </c>
      <c r="L215" s="41">
        <v>100</v>
      </c>
      <c r="M215" s="41">
        <v>100</v>
      </c>
      <c r="N215" s="41"/>
      <c r="O215" s="43" t="s">
        <v>1724</v>
      </c>
      <c r="P215" s="43" t="s">
        <v>1759</v>
      </c>
      <c r="Q215" s="43"/>
      <c r="R215" s="43"/>
      <c r="S215" s="43"/>
      <c r="T215" s="43"/>
      <c r="U215" s="43" t="s">
        <v>2272</v>
      </c>
      <c r="V215" s="43" t="s">
        <v>2488</v>
      </c>
      <c r="W215" s="43"/>
      <c r="X215" s="10"/>
      <c r="Y215" s="10"/>
      <c r="Z215" s="10"/>
      <c r="AA215" s="43"/>
      <c r="AB215" s="43"/>
      <c r="AC215" s="10"/>
      <c r="AD215" s="10"/>
      <c r="AE215" s="23" t="s">
        <v>1981</v>
      </c>
      <c r="AF215" s="23" t="s">
        <v>1982</v>
      </c>
      <c r="AG215" s="23" t="s">
        <v>1983</v>
      </c>
      <c r="AI215" s="23" t="s">
        <v>1752</v>
      </c>
      <c r="AJ215" s="23" t="s">
        <v>1984</v>
      </c>
      <c r="AK215" s="23" t="s">
        <v>1752</v>
      </c>
      <c r="AL215" s="23" t="s">
        <v>1984</v>
      </c>
      <c r="AM215" s="23" t="s">
        <v>2489</v>
      </c>
    </row>
    <row r="216" ht="71" hidden="1" customHeight="1" spans="1:39">
      <c r="A216" s="39" t="s">
        <v>2490</v>
      </c>
      <c r="B216" s="10" t="s">
        <v>1712</v>
      </c>
      <c r="C216" s="10" t="s">
        <v>1713</v>
      </c>
      <c r="D216" s="10">
        <v>2021</v>
      </c>
      <c r="E216" s="40" t="s">
        <v>2491</v>
      </c>
      <c r="F216" s="10" t="s">
        <v>2140</v>
      </c>
      <c r="G216" s="43" t="s">
        <v>2344</v>
      </c>
      <c r="H216" s="47" t="s">
        <v>2492</v>
      </c>
      <c r="I216" s="41">
        <v>500</v>
      </c>
      <c r="J216" s="41">
        <v>500</v>
      </c>
      <c r="K216" s="41">
        <v>0</v>
      </c>
      <c r="L216" s="41">
        <v>835.99</v>
      </c>
      <c r="M216" s="41">
        <v>835.99</v>
      </c>
      <c r="N216" s="41"/>
      <c r="O216" s="43" t="s">
        <v>1724</v>
      </c>
      <c r="P216" s="43" t="s">
        <v>1917</v>
      </c>
      <c r="Q216" s="43" t="s">
        <v>102</v>
      </c>
      <c r="R216" s="43" t="s">
        <v>102</v>
      </c>
      <c r="S216" s="43" t="s">
        <v>1752</v>
      </c>
      <c r="T216" s="43"/>
      <c r="U216" s="43" t="s">
        <v>2004</v>
      </c>
      <c r="V216" s="43" t="s">
        <v>2005</v>
      </c>
      <c r="W216" s="43" t="s">
        <v>1752</v>
      </c>
      <c r="X216" s="10"/>
      <c r="Y216" s="10"/>
      <c r="Z216" s="10"/>
      <c r="AA216" s="43"/>
      <c r="AB216" s="43"/>
      <c r="AC216" s="10"/>
      <c r="AD216" s="10"/>
      <c r="AM216" s="23"/>
    </row>
    <row r="217" ht="71" hidden="1" customHeight="1" spans="1:39">
      <c r="A217" s="39" t="s">
        <v>2493</v>
      </c>
      <c r="B217" s="10" t="s">
        <v>1712</v>
      </c>
      <c r="C217" s="10" t="s">
        <v>1713</v>
      </c>
      <c r="D217" s="10">
        <v>2021</v>
      </c>
      <c r="E217" s="40" t="s">
        <v>2494</v>
      </c>
      <c r="F217" s="10"/>
      <c r="G217" s="43" t="s">
        <v>2228</v>
      </c>
      <c r="H217" s="47" t="s">
        <v>2388</v>
      </c>
      <c r="I217" s="41">
        <v>467.038</v>
      </c>
      <c r="J217" s="41">
        <v>467.038</v>
      </c>
      <c r="K217" s="41">
        <v>0</v>
      </c>
      <c r="L217" s="41">
        <v>467.038</v>
      </c>
      <c r="M217" s="41">
        <v>467.038</v>
      </c>
      <c r="N217" s="41"/>
      <c r="O217" s="43" t="s">
        <v>1724</v>
      </c>
      <c r="P217" s="43" t="s">
        <v>1751</v>
      </c>
      <c r="Q217" s="43"/>
      <c r="R217" s="43"/>
      <c r="S217" s="43" t="s">
        <v>1752</v>
      </c>
      <c r="T217" s="43"/>
      <c r="U217" s="43" t="s">
        <v>2004</v>
      </c>
      <c r="V217" s="43" t="s">
        <v>2005</v>
      </c>
      <c r="W217" s="43" t="s">
        <v>1752</v>
      </c>
      <c r="X217" s="10"/>
      <c r="Y217" s="10"/>
      <c r="Z217" s="10"/>
      <c r="AA217" s="43"/>
      <c r="AB217" s="43"/>
      <c r="AC217" s="10"/>
      <c r="AD217" s="10"/>
      <c r="AM217" s="23"/>
    </row>
    <row r="218" ht="71" hidden="1" customHeight="1" spans="1:39">
      <c r="A218" s="39" t="s">
        <v>2495</v>
      </c>
      <c r="B218" s="10" t="s">
        <v>1712</v>
      </c>
      <c r="C218" s="10" t="s">
        <v>1713</v>
      </c>
      <c r="D218" s="10">
        <v>2021</v>
      </c>
      <c r="E218" s="40" t="s">
        <v>2496</v>
      </c>
      <c r="F218" s="10"/>
      <c r="G218" s="43" t="s">
        <v>2497</v>
      </c>
      <c r="H218" s="47" t="s">
        <v>2498</v>
      </c>
      <c r="I218" s="41">
        <v>30</v>
      </c>
      <c r="J218" s="41">
        <v>30</v>
      </c>
      <c r="K218" s="41">
        <v>0</v>
      </c>
      <c r="L218" s="41">
        <v>30</v>
      </c>
      <c r="M218" s="41">
        <v>30</v>
      </c>
      <c r="N218" s="41"/>
      <c r="O218" s="43" t="s">
        <v>1724</v>
      </c>
      <c r="P218" s="43" t="s">
        <v>1751</v>
      </c>
      <c r="Q218" s="43"/>
      <c r="R218" s="43"/>
      <c r="S218" s="43"/>
      <c r="T218" s="43"/>
      <c r="U218" s="43" t="s">
        <v>1753</v>
      </c>
      <c r="V218" s="43" t="s">
        <v>2499</v>
      </c>
      <c r="W218" s="43"/>
      <c r="X218" s="10"/>
      <c r="Y218" s="10"/>
      <c r="Z218" s="10"/>
      <c r="AA218" s="43"/>
      <c r="AB218" s="43"/>
      <c r="AC218" s="10"/>
      <c r="AD218" s="10"/>
      <c r="AM218" s="23"/>
    </row>
    <row r="219" ht="71" hidden="1" customHeight="1" spans="1:39">
      <c r="A219" s="39" t="s">
        <v>2500</v>
      </c>
      <c r="B219" s="10" t="s">
        <v>1712</v>
      </c>
      <c r="C219" s="10" t="s">
        <v>1713</v>
      </c>
      <c r="D219" s="10">
        <v>2021</v>
      </c>
      <c r="E219" s="40" t="s">
        <v>2501</v>
      </c>
      <c r="F219" s="10" t="s">
        <v>1715</v>
      </c>
      <c r="G219" s="43" t="s">
        <v>2002</v>
      </c>
      <c r="H219" s="47" t="s">
        <v>2502</v>
      </c>
      <c r="I219" s="41">
        <v>200</v>
      </c>
      <c r="J219" s="41">
        <v>200</v>
      </c>
      <c r="K219" s="41">
        <v>0</v>
      </c>
      <c r="L219" s="41">
        <v>182.0812</v>
      </c>
      <c r="M219" s="41">
        <v>182.0812</v>
      </c>
      <c r="N219" s="41"/>
      <c r="O219" s="43" t="s">
        <v>1724</v>
      </c>
      <c r="P219" s="43" t="s">
        <v>1719</v>
      </c>
      <c r="Q219" s="43"/>
      <c r="R219" s="43"/>
      <c r="S219" s="43"/>
      <c r="T219" s="43"/>
      <c r="U219" s="43" t="s">
        <v>1753</v>
      </c>
      <c r="V219" s="43" t="s">
        <v>2503</v>
      </c>
      <c r="W219" s="43"/>
      <c r="X219" s="10"/>
      <c r="Y219" s="10"/>
      <c r="Z219" s="10"/>
      <c r="AA219" s="43"/>
      <c r="AB219" s="43"/>
      <c r="AC219" s="10"/>
      <c r="AD219" s="10"/>
      <c r="AM219" s="23"/>
    </row>
    <row r="220" ht="71" hidden="1" customHeight="1" spans="1:39">
      <c r="A220" s="39" t="s">
        <v>2504</v>
      </c>
      <c r="B220" s="10" t="s">
        <v>1712</v>
      </c>
      <c r="C220" s="10" t="s">
        <v>1713</v>
      </c>
      <c r="D220" s="10">
        <v>2021</v>
      </c>
      <c r="E220" s="40" t="s">
        <v>2505</v>
      </c>
      <c r="F220" s="10"/>
      <c r="G220" s="43" t="s">
        <v>2280</v>
      </c>
      <c r="H220" s="47"/>
      <c r="I220" s="41">
        <v>71.872</v>
      </c>
      <c r="J220" s="41">
        <v>71.872</v>
      </c>
      <c r="K220" s="41">
        <v>0</v>
      </c>
      <c r="L220" s="41">
        <v>71.872</v>
      </c>
      <c r="M220" s="41">
        <v>71.872</v>
      </c>
      <c r="N220" s="41"/>
      <c r="O220" s="43" t="s">
        <v>1724</v>
      </c>
      <c r="P220" s="43" t="s">
        <v>1917</v>
      </c>
      <c r="Q220" s="43"/>
      <c r="R220" s="43"/>
      <c r="S220" s="43"/>
      <c r="T220" s="43"/>
      <c r="U220" s="43"/>
      <c r="V220" s="43"/>
      <c r="W220" s="43"/>
      <c r="X220" s="10"/>
      <c r="Y220" s="10"/>
      <c r="Z220" s="10"/>
      <c r="AA220" s="43"/>
      <c r="AB220" s="43"/>
      <c r="AC220" s="10"/>
      <c r="AD220" s="10"/>
      <c r="AM220" s="23"/>
    </row>
    <row r="221" ht="71" hidden="1" customHeight="1" spans="1:39">
      <c r="A221" s="39" t="s">
        <v>2506</v>
      </c>
      <c r="B221" s="10" t="s">
        <v>1712</v>
      </c>
      <c r="C221" s="10" t="s">
        <v>1713</v>
      </c>
      <c r="D221" s="10">
        <v>2021</v>
      </c>
      <c r="E221" s="40" t="s">
        <v>2507</v>
      </c>
      <c r="F221" s="10" t="s">
        <v>1715</v>
      </c>
      <c r="G221" s="43" t="s">
        <v>2015</v>
      </c>
      <c r="H221" s="47" t="s">
        <v>2508</v>
      </c>
      <c r="I221" s="41">
        <v>500</v>
      </c>
      <c r="J221" s="41">
        <v>500</v>
      </c>
      <c r="K221" s="41">
        <v>0</v>
      </c>
      <c r="L221" s="41">
        <v>497.16696</v>
      </c>
      <c r="M221" s="41">
        <v>497.16696</v>
      </c>
      <c r="N221" s="41"/>
      <c r="O221" s="43" t="s">
        <v>1724</v>
      </c>
      <c r="P221" s="43" t="s">
        <v>1751</v>
      </c>
      <c r="Q221" s="43"/>
      <c r="R221" s="43"/>
      <c r="S221" s="43"/>
      <c r="T221" s="43"/>
      <c r="U221" s="43" t="s">
        <v>2004</v>
      </c>
      <c r="V221" s="43" t="s">
        <v>2005</v>
      </c>
      <c r="W221" s="43"/>
      <c r="X221" s="10"/>
      <c r="Y221" s="10"/>
      <c r="Z221" s="10"/>
      <c r="AA221" s="43"/>
      <c r="AB221" s="43"/>
      <c r="AC221" s="10"/>
      <c r="AD221" s="10"/>
      <c r="AM221" s="23"/>
    </row>
    <row r="222" ht="71" hidden="1" customHeight="1" spans="1:39">
      <c r="A222" s="39" t="s">
        <v>2509</v>
      </c>
      <c r="B222" s="10" t="s">
        <v>1712</v>
      </c>
      <c r="C222" s="10" t="s">
        <v>1713</v>
      </c>
      <c r="D222" s="10">
        <v>2021</v>
      </c>
      <c r="E222" s="40" t="s">
        <v>2510</v>
      </c>
      <c r="F222" s="10" t="s">
        <v>1715</v>
      </c>
      <c r="G222" s="43" t="s">
        <v>1891</v>
      </c>
      <c r="H222" s="47" t="s">
        <v>2511</v>
      </c>
      <c r="I222" s="41">
        <v>1435.49</v>
      </c>
      <c r="J222" s="41">
        <v>1435.49</v>
      </c>
      <c r="K222" s="41">
        <v>0</v>
      </c>
      <c r="L222" s="41">
        <v>1420.097883</v>
      </c>
      <c r="M222" s="41">
        <v>1420.097883</v>
      </c>
      <c r="N222" s="41"/>
      <c r="O222" s="43" t="s">
        <v>1724</v>
      </c>
      <c r="P222" s="43" t="s">
        <v>1719</v>
      </c>
      <c r="Q222" s="43"/>
      <c r="R222" s="43"/>
      <c r="S222" s="43"/>
      <c r="T222" s="43"/>
      <c r="U222" s="43" t="s">
        <v>2004</v>
      </c>
      <c r="V222" s="43" t="s">
        <v>2005</v>
      </c>
      <c r="W222" s="43"/>
      <c r="X222" s="10"/>
      <c r="Y222" s="10"/>
      <c r="Z222" s="10"/>
      <c r="AA222" s="43"/>
      <c r="AB222" s="43"/>
      <c r="AC222" s="10"/>
      <c r="AD222" s="10"/>
      <c r="AM222" s="23"/>
    </row>
    <row r="223" ht="71" hidden="1" customHeight="1" spans="1:39">
      <c r="A223" s="39" t="s">
        <v>2512</v>
      </c>
      <c r="B223" s="10" t="s">
        <v>1712</v>
      </c>
      <c r="C223" s="10" t="s">
        <v>1713</v>
      </c>
      <c r="D223" s="10">
        <v>2021</v>
      </c>
      <c r="E223" s="40" t="s">
        <v>2513</v>
      </c>
      <c r="F223" s="10" t="s">
        <v>1715</v>
      </c>
      <c r="G223" s="43" t="s">
        <v>1822</v>
      </c>
      <c r="H223" s="47" t="s">
        <v>2514</v>
      </c>
      <c r="I223" s="41">
        <v>60</v>
      </c>
      <c r="J223" s="41">
        <v>60</v>
      </c>
      <c r="K223" s="41">
        <v>0</v>
      </c>
      <c r="L223" s="41">
        <v>56.18</v>
      </c>
      <c r="M223" s="41">
        <v>56.18</v>
      </c>
      <c r="N223" s="41"/>
      <c r="O223" s="43" t="s">
        <v>1724</v>
      </c>
      <c r="P223" s="43" t="s">
        <v>1751</v>
      </c>
      <c r="Q223" s="43"/>
      <c r="R223" s="43"/>
      <c r="S223" s="43"/>
      <c r="T223" s="43"/>
      <c r="U223" s="43" t="s">
        <v>2272</v>
      </c>
      <c r="V223" s="43" t="s">
        <v>2515</v>
      </c>
      <c r="W223" s="43"/>
      <c r="X223" s="10"/>
      <c r="Y223" s="10"/>
      <c r="Z223" s="10"/>
      <c r="AA223" s="43"/>
      <c r="AB223" s="43"/>
      <c r="AC223" s="10"/>
      <c r="AD223" s="10"/>
      <c r="AM223" s="23"/>
    </row>
    <row r="224" ht="71" hidden="1" customHeight="1" spans="1:39">
      <c r="A224" s="39" t="s">
        <v>2516</v>
      </c>
      <c r="B224" s="10" t="s">
        <v>1712</v>
      </c>
      <c r="C224" s="10" t="s">
        <v>1713</v>
      </c>
      <c r="D224" s="10">
        <v>2021</v>
      </c>
      <c r="E224" s="40" t="s">
        <v>2517</v>
      </c>
      <c r="F224" s="10"/>
      <c r="G224" s="43" t="s">
        <v>2362</v>
      </c>
      <c r="H224" s="47"/>
      <c r="I224" s="41">
        <v>2415.62</v>
      </c>
      <c r="J224" s="41">
        <v>2415.62</v>
      </c>
      <c r="K224" s="41">
        <v>0</v>
      </c>
      <c r="L224" s="41">
        <v>2415.62</v>
      </c>
      <c r="M224" s="41">
        <v>2415.62</v>
      </c>
      <c r="N224" s="41"/>
      <c r="O224" s="43" t="s">
        <v>1724</v>
      </c>
      <c r="P224" s="43" t="s">
        <v>1759</v>
      </c>
      <c r="Q224" s="43"/>
      <c r="R224" s="43"/>
      <c r="S224" s="43"/>
      <c r="T224" s="43"/>
      <c r="U224" s="43"/>
      <c r="V224" s="43"/>
      <c r="W224" s="43"/>
      <c r="X224" s="10"/>
      <c r="Y224" s="10"/>
      <c r="Z224" s="10"/>
      <c r="AA224" s="43"/>
      <c r="AB224" s="43"/>
      <c r="AC224" s="10"/>
      <c r="AD224" s="10"/>
      <c r="AM224" s="23"/>
    </row>
    <row r="225" ht="71" hidden="1" customHeight="1" spans="1:39">
      <c r="A225" s="39" t="s">
        <v>2518</v>
      </c>
      <c r="B225" s="10" t="s">
        <v>1712</v>
      </c>
      <c r="C225" s="10" t="s">
        <v>1713</v>
      </c>
      <c r="D225" s="10">
        <v>2021</v>
      </c>
      <c r="E225" s="40" t="s">
        <v>2519</v>
      </c>
      <c r="F225" s="10"/>
      <c r="G225" s="43" t="s">
        <v>2319</v>
      </c>
      <c r="H225" s="47"/>
      <c r="I225" s="41">
        <v>600</v>
      </c>
      <c r="J225" s="41">
        <v>600</v>
      </c>
      <c r="K225" s="41">
        <v>0</v>
      </c>
      <c r="L225" s="41">
        <v>600</v>
      </c>
      <c r="M225" s="41">
        <v>600</v>
      </c>
      <c r="N225" s="41"/>
      <c r="O225" s="43" t="s">
        <v>1718</v>
      </c>
      <c r="P225" s="43" t="s">
        <v>1719</v>
      </c>
      <c r="Q225" s="43"/>
      <c r="R225" s="43"/>
      <c r="S225" s="43"/>
      <c r="T225" s="43"/>
      <c r="U225" s="43"/>
      <c r="V225" s="43"/>
      <c r="W225" s="43"/>
      <c r="X225" s="10"/>
      <c r="Y225" s="10"/>
      <c r="Z225" s="10"/>
      <c r="AA225" s="43"/>
      <c r="AB225" s="43"/>
      <c r="AC225" s="10"/>
      <c r="AD225" s="10"/>
      <c r="AM225" s="23"/>
    </row>
    <row r="226" ht="71" hidden="1" customHeight="1" spans="1:39">
      <c r="A226" s="39" t="s">
        <v>2520</v>
      </c>
      <c r="B226" s="10" t="s">
        <v>1712</v>
      </c>
      <c r="C226" s="10" t="s">
        <v>1713</v>
      </c>
      <c r="D226" s="10">
        <v>2021</v>
      </c>
      <c r="E226" s="40" t="s">
        <v>2521</v>
      </c>
      <c r="F226" s="10"/>
      <c r="G226" s="43" t="s">
        <v>2522</v>
      </c>
      <c r="H226" s="47"/>
      <c r="I226" s="41">
        <v>180</v>
      </c>
      <c r="J226" s="41">
        <v>180</v>
      </c>
      <c r="K226" s="41">
        <v>0</v>
      </c>
      <c r="L226" s="41">
        <v>180</v>
      </c>
      <c r="M226" s="41">
        <v>180</v>
      </c>
      <c r="N226" s="41"/>
      <c r="O226" s="43" t="s">
        <v>1718</v>
      </c>
      <c r="P226" s="43" t="s">
        <v>1719</v>
      </c>
      <c r="Q226" s="43"/>
      <c r="R226" s="43"/>
      <c r="S226" s="43"/>
      <c r="T226" s="43"/>
      <c r="U226" s="43"/>
      <c r="V226" s="43"/>
      <c r="W226" s="43"/>
      <c r="X226" s="10"/>
      <c r="Y226" s="10"/>
      <c r="Z226" s="10"/>
      <c r="AA226" s="43"/>
      <c r="AB226" s="43"/>
      <c r="AC226" s="10"/>
      <c r="AD226" s="10"/>
      <c r="AM226" s="23"/>
    </row>
    <row r="227" ht="71" hidden="1" customHeight="1" spans="1:39">
      <c r="A227" s="39" t="s">
        <v>2523</v>
      </c>
      <c r="B227" s="10" t="s">
        <v>1712</v>
      </c>
      <c r="C227" s="10" t="s">
        <v>1713</v>
      </c>
      <c r="D227" s="10">
        <v>2021</v>
      </c>
      <c r="E227" s="40" t="s">
        <v>2524</v>
      </c>
      <c r="F227" s="10" t="s">
        <v>1715</v>
      </c>
      <c r="G227" s="43" t="s">
        <v>1971</v>
      </c>
      <c r="H227" s="47" t="s">
        <v>2525</v>
      </c>
      <c r="I227" s="41">
        <v>1000</v>
      </c>
      <c r="J227" s="41">
        <v>1000</v>
      </c>
      <c r="K227" s="41">
        <v>0</v>
      </c>
      <c r="L227" s="41">
        <v>1000</v>
      </c>
      <c r="M227" s="41">
        <v>1000</v>
      </c>
      <c r="N227" s="41"/>
      <c r="O227" s="43" t="s">
        <v>1724</v>
      </c>
      <c r="P227" s="43" t="s">
        <v>1719</v>
      </c>
      <c r="Q227" s="43"/>
      <c r="R227" s="43"/>
      <c r="S227" s="43"/>
      <c r="T227" s="43"/>
      <c r="U227" s="43"/>
      <c r="V227" s="43"/>
      <c r="W227" s="43"/>
      <c r="X227" s="10"/>
      <c r="Y227" s="10"/>
      <c r="Z227" s="10"/>
      <c r="AA227" s="43"/>
      <c r="AB227" s="43"/>
      <c r="AC227" s="10"/>
      <c r="AD227" s="10"/>
      <c r="AM227" s="23"/>
    </row>
    <row r="228" ht="92" hidden="1" customHeight="1" spans="1:39">
      <c r="A228" s="39" t="s">
        <v>2526</v>
      </c>
      <c r="B228" s="10" t="s">
        <v>1712</v>
      </c>
      <c r="C228" s="10" t="s">
        <v>1713</v>
      </c>
      <c r="D228" s="10">
        <v>2022</v>
      </c>
      <c r="E228" s="40" t="s">
        <v>2527</v>
      </c>
      <c r="F228" s="10" t="s">
        <v>2478</v>
      </c>
      <c r="G228" s="43" t="s">
        <v>2280</v>
      </c>
      <c r="H228" s="47" t="s">
        <v>2528</v>
      </c>
      <c r="I228" s="41">
        <v>2250.5</v>
      </c>
      <c r="J228" s="41">
        <v>2250.5</v>
      </c>
      <c r="K228" s="41">
        <v>0</v>
      </c>
      <c r="L228" s="41">
        <v>4617.922</v>
      </c>
      <c r="M228" s="41">
        <v>4617.922</v>
      </c>
      <c r="N228" s="41"/>
      <c r="O228" s="43" t="s">
        <v>1724</v>
      </c>
      <c r="P228" s="43" t="s">
        <v>1789</v>
      </c>
      <c r="Q228" s="43"/>
      <c r="R228" s="43"/>
      <c r="S228" s="43"/>
      <c r="T228" s="43"/>
      <c r="U228" s="43" t="s">
        <v>2004</v>
      </c>
      <c r="V228" s="43" t="s">
        <v>2005</v>
      </c>
      <c r="W228" s="43"/>
      <c r="X228" s="10"/>
      <c r="Y228" s="10"/>
      <c r="Z228" s="10"/>
      <c r="AA228" s="43"/>
      <c r="AB228" s="43"/>
      <c r="AC228" s="10"/>
      <c r="AD228" s="10"/>
      <c r="AM228" s="23"/>
    </row>
    <row r="229" ht="71" hidden="1" customHeight="1" spans="1:39">
      <c r="A229" s="39" t="s">
        <v>2529</v>
      </c>
      <c r="B229" s="10" t="s">
        <v>1712</v>
      </c>
      <c r="C229" s="10" t="s">
        <v>1713</v>
      </c>
      <c r="D229" s="10">
        <v>2022</v>
      </c>
      <c r="E229" s="40" t="s">
        <v>2530</v>
      </c>
      <c r="F229" s="10"/>
      <c r="G229" s="43" t="s">
        <v>2280</v>
      </c>
      <c r="H229" s="47" t="s">
        <v>2531</v>
      </c>
      <c r="I229" s="41">
        <v>2900</v>
      </c>
      <c r="J229" s="41">
        <v>2900</v>
      </c>
      <c r="K229" s="41">
        <v>0</v>
      </c>
      <c r="L229" s="41">
        <v>2900</v>
      </c>
      <c r="M229" s="41">
        <v>2900</v>
      </c>
      <c r="N229" s="41"/>
      <c r="O229" s="43" t="s">
        <v>1724</v>
      </c>
      <c r="P229" s="43" t="s">
        <v>1917</v>
      </c>
      <c r="Q229" s="43"/>
      <c r="R229" s="43"/>
      <c r="S229" s="43"/>
      <c r="T229" s="43"/>
      <c r="U229" s="43" t="s">
        <v>2004</v>
      </c>
      <c r="V229" s="43" t="s">
        <v>2005</v>
      </c>
      <c r="W229" s="43"/>
      <c r="X229" s="10"/>
      <c r="Y229" s="10"/>
      <c r="Z229" s="10"/>
      <c r="AA229" s="43"/>
      <c r="AB229" s="43"/>
      <c r="AC229" s="10"/>
      <c r="AD229" s="10"/>
      <c r="AM229" s="23"/>
    </row>
    <row r="230" ht="71" hidden="1" customHeight="1" spans="1:39">
      <c r="A230" s="39" t="s">
        <v>2532</v>
      </c>
      <c r="B230" s="10" t="s">
        <v>1712</v>
      </c>
      <c r="C230" s="10" t="s">
        <v>1713</v>
      </c>
      <c r="D230" s="10">
        <v>2022</v>
      </c>
      <c r="E230" s="40" t="s">
        <v>2533</v>
      </c>
      <c r="F230" s="10" t="s">
        <v>2478</v>
      </c>
      <c r="G230" s="43" t="s">
        <v>2028</v>
      </c>
      <c r="H230" s="47" t="s">
        <v>2534</v>
      </c>
      <c r="I230" s="41">
        <v>900</v>
      </c>
      <c r="J230" s="41">
        <v>900</v>
      </c>
      <c r="K230" s="41">
        <v>0</v>
      </c>
      <c r="L230" s="41">
        <v>900</v>
      </c>
      <c r="M230" s="41">
        <v>900</v>
      </c>
      <c r="N230" s="41"/>
      <c r="O230" s="43" t="s">
        <v>1724</v>
      </c>
      <c r="P230" s="43" t="s">
        <v>1719</v>
      </c>
      <c r="Q230" s="43"/>
      <c r="R230" s="43"/>
      <c r="S230" s="43"/>
      <c r="T230" s="43"/>
      <c r="U230" s="43" t="s">
        <v>2272</v>
      </c>
      <c r="V230" s="43" t="s">
        <v>2535</v>
      </c>
      <c r="W230" s="43"/>
      <c r="X230" s="10"/>
      <c r="Y230" s="10"/>
      <c r="Z230" s="10"/>
      <c r="AA230" s="43"/>
      <c r="AB230" s="43"/>
      <c r="AC230" s="10"/>
      <c r="AD230" s="10"/>
      <c r="AM230" s="23"/>
    </row>
    <row r="231" ht="71" hidden="1" customHeight="1" spans="1:39">
      <c r="A231" s="39" t="s">
        <v>2536</v>
      </c>
      <c r="B231" s="10" t="s">
        <v>1712</v>
      </c>
      <c r="C231" s="10" t="s">
        <v>1713</v>
      </c>
      <c r="D231" s="10">
        <v>2022</v>
      </c>
      <c r="E231" s="40" t="s">
        <v>2537</v>
      </c>
      <c r="F231" s="10" t="s">
        <v>2478</v>
      </c>
      <c r="G231" s="43" t="s">
        <v>2280</v>
      </c>
      <c r="H231" s="47" t="s">
        <v>2538</v>
      </c>
      <c r="I231" s="41">
        <v>330</v>
      </c>
      <c r="J231" s="41">
        <v>330</v>
      </c>
      <c r="K231" s="41">
        <v>0</v>
      </c>
      <c r="L231" s="41">
        <v>285.738107</v>
      </c>
      <c r="M231" s="41">
        <v>285.738107</v>
      </c>
      <c r="N231" s="41"/>
      <c r="O231" s="43" t="s">
        <v>1724</v>
      </c>
      <c r="P231" s="43" t="s">
        <v>1917</v>
      </c>
      <c r="Q231" s="43"/>
      <c r="R231" s="43"/>
      <c r="S231" s="43"/>
      <c r="T231" s="43"/>
      <c r="U231" s="43" t="s">
        <v>2004</v>
      </c>
      <c r="V231" s="43" t="s">
        <v>2005</v>
      </c>
      <c r="W231" s="43"/>
      <c r="X231" s="10"/>
      <c r="Y231" s="10"/>
      <c r="Z231" s="10"/>
      <c r="AA231" s="43"/>
      <c r="AB231" s="43"/>
      <c r="AC231" s="10"/>
      <c r="AD231" s="10"/>
      <c r="AM231" s="23"/>
    </row>
    <row r="232" ht="71" hidden="1" customHeight="1" spans="1:39">
      <c r="A232" s="39" t="s">
        <v>2539</v>
      </c>
      <c r="B232" s="10" t="s">
        <v>1712</v>
      </c>
      <c r="C232" s="10" t="s">
        <v>1713</v>
      </c>
      <c r="D232" s="10">
        <v>2022</v>
      </c>
      <c r="E232" s="40" t="s">
        <v>2540</v>
      </c>
      <c r="F232" s="10" t="s">
        <v>2478</v>
      </c>
      <c r="G232" s="43" t="s">
        <v>2280</v>
      </c>
      <c r="H232" s="47" t="s">
        <v>2541</v>
      </c>
      <c r="I232" s="41">
        <v>2900</v>
      </c>
      <c r="J232" s="41">
        <v>2900</v>
      </c>
      <c r="K232" s="41">
        <v>0</v>
      </c>
      <c r="L232" s="41">
        <v>2423.984059</v>
      </c>
      <c r="M232" s="41">
        <v>2423.984059</v>
      </c>
      <c r="N232" s="41"/>
      <c r="O232" s="43" t="s">
        <v>1724</v>
      </c>
      <c r="P232" s="43" t="s">
        <v>1917</v>
      </c>
      <c r="Q232" s="43"/>
      <c r="R232" s="43"/>
      <c r="S232" s="43"/>
      <c r="T232" s="43"/>
      <c r="U232" s="43" t="s">
        <v>2004</v>
      </c>
      <c r="V232" s="43" t="s">
        <v>2005</v>
      </c>
      <c r="W232" s="43"/>
      <c r="X232" s="10"/>
      <c r="Y232" s="10"/>
      <c r="Z232" s="10"/>
      <c r="AA232" s="43"/>
      <c r="AB232" s="43"/>
      <c r="AC232" s="10"/>
      <c r="AD232" s="10"/>
      <c r="AM232" s="23"/>
    </row>
    <row r="233" ht="71" hidden="1" customHeight="1" spans="1:39">
      <c r="A233" s="39" t="s">
        <v>2542</v>
      </c>
      <c r="B233" s="10" t="s">
        <v>1712</v>
      </c>
      <c r="C233" s="10" t="s">
        <v>1713</v>
      </c>
      <c r="D233" s="10">
        <v>2022</v>
      </c>
      <c r="E233" s="40" t="s">
        <v>2543</v>
      </c>
      <c r="F233" s="10" t="s">
        <v>1715</v>
      </c>
      <c r="G233" s="43" t="s">
        <v>2544</v>
      </c>
      <c r="H233" s="47" t="s">
        <v>2545</v>
      </c>
      <c r="I233" s="41">
        <v>100</v>
      </c>
      <c r="J233" s="41">
        <v>100</v>
      </c>
      <c r="K233" s="41">
        <v>0</v>
      </c>
      <c r="L233" s="41">
        <v>99.836496</v>
      </c>
      <c r="M233" s="41">
        <v>99.836496</v>
      </c>
      <c r="N233" s="41"/>
      <c r="O233" s="43" t="s">
        <v>2143</v>
      </c>
      <c r="P233" s="43" t="s">
        <v>1917</v>
      </c>
      <c r="Q233" s="43"/>
      <c r="R233" s="43"/>
      <c r="S233" s="43"/>
      <c r="T233" s="43"/>
      <c r="U233" s="43" t="s">
        <v>2546</v>
      </c>
      <c r="V233" s="43" t="s">
        <v>2547</v>
      </c>
      <c r="W233" s="43"/>
      <c r="X233" s="10"/>
      <c r="Y233" s="10"/>
      <c r="Z233" s="10"/>
      <c r="AA233" s="43"/>
      <c r="AB233" s="43"/>
      <c r="AC233" s="10"/>
      <c r="AD233" s="10"/>
      <c r="AM233" s="23"/>
    </row>
    <row r="234" ht="71" hidden="1" customHeight="1" spans="1:39">
      <c r="A234" s="39" t="s">
        <v>2548</v>
      </c>
      <c r="B234" s="10" t="s">
        <v>1712</v>
      </c>
      <c r="C234" s="10" t="s">
        <v>1713</v>
      </c>
      <c r="D234" s="10">
        <v>2022</v>
      </c>
      <c r="E234" s="40" t="s">
        <v>2549</v>
      </c>
      <c r="F234" s="10" t="s">
        <v>2478</v>
      </c>
      <c r="G234" s="43" t="s">
        <v>2015</v>
      </c>
      <c r="H234" s="47" t="s">
        <v>2550</v>
      </c>
      <c r="I234" s="41">
        <v>200</v>
      </c>
      <c r="J234" s="41">
        <v>200</v>
      </c>
      <c r="K234" s="41">
        <v>0</v>
      </c>
      <c r="L234" s="41">
        <v>199.8</v>
      </c>
      <c r="M234" s="41">
        <v>199.8</v>
      </c>
      <c r="N234" s="41"/>
      <c r="O234" s="43" t="s">
        <v>1724</v>
      </c>
      <c r="P234" s="43" t="s">
        <v>2551</v>
      </c>
      <c r="Q234" s="43"/>
      <c r="R234" s="43"/>
      <c r="S234" s="43"/>
      <c r="T234" s="43"/>
      <c r="U234" s="43" t="s">
        <v>2004</v>
      </c>
      <c r="V234" s="43" t="s">
        <v>2005</v>
      </c>
      <c r="W234" s="43"/>
      <c r="X234" s="10"/>
      <c r="Y234" s="10"/>
      <c r="Z234" s="10"/>
      <c r="AA234" s="43"/>
      <c r="AB234" s="43"/>
      <c r="AC234" s="10"/>
      <c r="AD234" s="10"/>
      <c r="AM234" s="23"/>
    </row>
    <row r="235" ht="71" hidden="1" customHeight="1" spans="1:39">
      <c r="A235" s="39" t="s">
        <v>2552</v>
      </c>
      <c r="B235" s="10" t="s">
        <v>1712</v>
      </c>
      <c r="C235" s="10" t="s">
        <v>1713</v>
      </c>
      <c r="D235" s="10">
        <v>2022</v>
      </c>
      <c r="E235" s="40" t="s">
        <v>2553</v>
      </c>
      <c r="F235" s="10"/>
      <c r="G235" s="43" t="s">
        <v>2280</v>
      </c>
      <c r="H235" s="47"/>
      <c r="I235" s="41">
        <v>449.5</v>
      </c>
      <c r="J235" s="41">
        <v>449.5</v>
      </c>
      <c r="K235" s="41">
        <v>0</v>
      </c>
      <c r="L235" s="41">
        <v>0</v>
      </c>
      <c r="M235" s="41"/>
      <c r="N235" s="41"/>
      <c r="O235" s="43" t="s">
        <v>1724</v>
      </c>
      <c r="P235" s="43" t="s">
        <v>1789</v>
      </c>
      <c r="Q235" s="43"/>
      <c r="R235" s="43"/>
      <c r="S235" s="43"/>
      <c r="T235" s="43"/>
      <c r="U235" s="43"/>
      <c r="V235" s="43"/>
      <c r="W235" s="43"/>
      <c r="X235" s="10"/>
      <c r="Y235" s="10"/>
      <c r="Z235" s="10"/>
      <c r="AA235" s="43"/>
      <c r="AB235" s="43"/>
      <c r="AC235" s="10"/>
      <c r="AD235" s="10"/>
      <c r="AM235" s="23"/>
    </row>
    <row r="236" ht="71" hidden="1" customHeight="1" spans="1:39">
      <c r="A236" s="39" t="s">
        <v>2554</v>
      </c>
      <c r="B236" s="10" t="s">
        <v>1712</v>
      </c>
      <c r="C236" s="10" t="s">
        <v>1713</v>
      </c>
      <c r="D236" s="10">
        <v>2022</v>
      </c>
      <c r="E236" s="40" t="s">
        <v>2555</v>
      </c>
      <c r="F236" s="10"/>
      <c r="G236" s="43" t="s">
        <v>2280</v>
      </c>
      <c r="H236" s="47"/>
      <c r="I236" s="41">
        <v>63</v>
      </c>
      <c r="J236" s="41">
        <v>63</v>
      </c>
      <c r="K236" s="41">
        <v>0</v>
      </c>
      <c r="L236" s="41">
        <v>63</v>
      </c>
      <c r="M236" s="41">
        <v>63</v>
      </c>
      <c r="N236" s="41"/>
      <c r="O236" s="43" t="s">
        <v>1724</v>
      </c>
      <c r="P236" s="43" t="s">
        <v>1789</v>
      </c>
      <c r="Q236" s="43"/>
      <c r="R236" s="43"/>
      <c r="S236" s="43"/>
      <c r="T236" s="43"/>
      <c r="U236" s="43"/>
      <c r="V236" s="43"/>
      <c r="W236" s="43"/>
      <c r="X236" s="10"/>
      <c r="Y236" s="10"/>
      <c r="Z236" s="10"/>
      <c r="AA236" s="43"/>
      <c r="AB236" s="43"/>
      <c r="AC236" s="10"/>
      <c r="AD236" s="10"/>
      <c r="AM236" s="23"/>
    </row>
    <row r="237" ht="71" hidden="1" customHeight="1" spans="1:39">
      <c r="A237" s="39" t="s">
        <v>2556</v>
      </c>
      <c r="B237" s="10" t="s">
        <v>1712</v>
      </c>
      <c r="C237" s="10" t="s">
        <v>1713</v>
      </c>
      <c r="D237" s="10">
        <v>2022</v>
      </c>
      <c r="E237" s="58" t="s">
        <v>2557</v>
      </c>
      <c r="F237" s="10"/>
      <c r="G237" s="43" t="s">
        <v>2558</v>
      </c>
      <c r="H237" s="47"/>
      <c r="I237" s="41">
        <v>106.5</v>
      </c>
      <c r="J237" s="41">
        <v>106.5</v>
      </c>
      <c r="K237" s="41">
        <v>0</v>
      </c>
      <c r="L237" s="41">
        <v>106.5</v>
      </c>
      <c r="M237" s="41">
        <v>106.5</v>
      </c>
      <c r="N237" s="41"/>
      <c r="O237" s="43" t="s">
        <v>2143</v>
      </c>
      <c r="P237" s="43" t="s">
        <v>1789</v>
      </c>
      <c r="Q237" s="43"/>
      <c r="R237" s="43"/>
      <c r="S237" s="43"/>
      <c r="T237" s="43"/>
      <c r="U237" s="43" t="s">
        <v>2144</v>
      </c>
      <c r="V237" s="43" t="s">
        <v>2144</v>
      </c>
      <c r="W237" s="43"/>
      <c r="X237" s="10"/>
      <c r="Y237" s="10"/>
      <c r="Z237" s="10"/>
      <c r="AA237" s="43"/>
      <c r="AB237" s="43"/>
      <c r="AC237" s="10"/>
      <c r="AD237" s="10"/>
      <c r="AI237" s="23" t="s">
        <v>1984</v>
      </c>
      <c r="AJ237" s="23" t="s">
        <v>1984</v>
      </c>
      <c r="AK237" s="23" t="s">
        <v>1984</v>
      </c>
      <c r="AL237" s="23" t="s">
        <v>1984</v>
      </c>
      <c r="AM237" s="25" t="s">
        <v>2559</v>
      </c>
    </row>
    <row r="238" ht="71" hidden="1" customHeight="1" spans="1:39">
      <c r="A238" s="39" t="s">
        <v>2560</v>
      </c>
      <c r="B238" s="10" t="s">
        <v>1712</v>
      </c>
      <c r="C238" s="10" t="s">
        <v>1713</v>
      </c>
      <c r="D238" s="10">
        <v>2022</v>
      </c>
      <c r="E238" s="40" t="s">
        <v>2561</v>
      </c>
      <c r="F238" s="10" t="s">
        <v>2478</v>
      </c>
      <c r="G238" s="43" t="s">
        <v>2249</v>
      </c>
      <c r="H238" s="47" t="s">
        <v>2562</v>
      </c>
      <c r="I238" s="41">
        <v>850</v>
      </c>
      <c r="J238" s="41">
        <v>850</v>
      </c>
      <c r="K238" s="41">
        <v>0</v>
      </c>
      <c r="L238" s="41">
        <v>43.47019</v>
      </c>
      <c r="M238" s="41">
        <v>43.47019</v>
      </c>
      <c r="N238" s="41"/>
      <c r="O238" s="43" t="s">
        <v>1724</v>
      </c>
      <c r="P238" s="43" t="s">
        <v>1751</v>
      </c>
      <c r="Q238" s="43"/>
      <c r="R238" s="43"/>
      <c r="S238" s="43"/>
      <c r="T238" s="43"/>
      <c r="U238" s="43" t="s">
        <v>2004</v>
      </c>
      <c r="V238" s="43" t="s">
        <v>2005</v>
      </c>
      <c r="W238" s="43"/>
      <c r="X238" s="10"/>
      <c r="Y238" s="10"/>
      <c r="Z238" s="10"/>
      <c r="AA238" s="43"/>
      <c r="AB238" s="43"/>
      <c r="AC238" s="10"/>
      <c r="AD238" s="10"/>
      <c r="AM238" s="23"/>
    </row>
    <row r="239" ht="71" hidden="1" customHeight="1" spans="1:39">
      <c r="A239" s="39" t="s">
        <v>2563</v>
      </c>
      <c r="B239" s="10" t="s">
        <v>1712</v>
      </c>
      <c r="C239" s="10" t="s">
        <v>1713</v>
      </c>
      <c r="D239" s="10">
        <v>2022</v>
      </c>
      <c r="E239" s="40" t="s">
        <v>2564</v>
      </c>
      <c r="F239" s="10"/>
      <c r="G239" s="43" t="s">
        <v>2100</v>
      </c>
      <c r="H239" s="47"/>
      <c r="I239" s="41">
        <v>400</v>
      </c>
      <c r="J239" s="41">
        <v>400</v>
      </c>
      <c r="K239" s="41">
        <v>0</v>
      </c>
      <c r="L239" s="41">
        <v>400</v>
      </c>
      <c r="M239" s="41">
        <v>400</v>
      </c>
      <c r="N239" s="41"/>
      <c r="O239" s="43" t="s">
        <v>1724</v>
      </c>
      <c r="P239" s="43" t="s">
        <v>1734</v>
      </c>
      <c r="Q239" s="43"/>
      <c r="R239" s="43"/>
      <c r="S239" s="43"/>
      <c r="T239" s="43"/>
      <c r="U239" s="43"/>
      <c r="V239" s="43"/>
      <c r="W239" s="43"/>
      <c r="X239" s="10"/>
      <c r="Y239" s="10"/>
      <c r="Z239" s="10"/>
      <c r="AA239" s="43"/>
      <c r="AB239" s="43"/>
      <c r="AC239" s="10"/>
      <c r="AD239" s="10"/>
      <c r="AM239" s="23"/>
    </row>
    <row r="240" ht="71" hidden="1" customHeight="1" spans="1:39">
      <c r="A240" s="39" t="s">
        <v>2565</v>
      </c>
      <c r="B240" s="10" t="s">
        <v>1712</v>
      </c>
      <c r="C240" s="10" t="s">
        <v>1713</v>
      </c>
      <c r="D240" s="10">
        <v>2022</v>
      </c>
      <c r="E240" s="40" t="s">
        <v>1556</v>
      </c>
      <c r="F240" s="10"/>
      <c r="G240" s="43" t="s">
        <v>1868</v>
      </c>
      <c r="H240" s="47"/>
      <c r="I240" s="41">
        <v>117</v>
      </c>
      <c r="J240" s="41">
        <v>117</v>
      </c>
      <c r="K240" s="41">
        <v>0</v>
      </c>
      <c r="L240" s="41">
        <v>117</v>
      </c>
      <c r="M240" s="41">
        <v>117</v>
      </c>
      <c r="N240" s="41"/>
      <c r="O240" s="43" t="s">
        <v>1724</v>
      </c>
      <c r="P240" s="43" t="s">
        <v>1759</v>
      </c>
      <c r="Q240" s="43"/>
      <c r="R240" s="43"/>
      <c r="S240" s="43"/>
      <c r="T240" s="43"/>
      <c r="U240" s="43"/>
      <c r="V240" s="43"/>
      <c r="W240" s="43"/>
      <c r="X240" s="10"/>
      <c r="Y240" s="10"/>
      <c r="Z240" s="10"/>
      <c r="AA240" s="43"/>
      <c r="AB240" s="43"/>
      <c r="AC240" s="10"/>
      <c r="AD240" s="10"/>
      <c r="AM240" s="23"/>
    </row>
    <row r="241" ht="71" hidden="1" customHeight="1" spans="1:39">
      <c r="A241" s="39" t="s">
        <v>2566</v>
      </c>
      <c r="B241" s="10" t="s">
        <v>1712</v>
      </c>
      <c r="C241" s="10" t="s">
        <v>1713</v>
      </c>
      <c r="D241" s="10">
        <v>2023</v>
      </c>
      <c r="E241" s="40" t="s">
        <v>2567</v>
      </c>
      <c r="F241" s="10" t="s">
        <v>2478</v>
      </c>
      <c r="G241" s="43" t="s">
        <v>2249</v>
      </c>
      <c r="H241" s="47" t="s">
        <v>2568</v>
      </c>
      <c r="I241" s="41">
        <v>2030.8</v>
      </c>
      <c r="J241" s="41">
        <v>2030.8</v>
      </c>
      <c r="K241" s="41">
        <v>0</v>
      </c>
      <c r="L241" s="41">
        <v>1851.217421</v>
      </c>
      <c r="M241" s="41">
        <v>1851.217421</v>
      </c>
      <c r="N241" s="41"/>
      <c r="O241" s="43" t="s">
        <v>1724</v>
      </c>
      <c r="P241" s="43" t="s">
        <v>1751</v>
      </c>
      <c r="Q241" s="43"/>
      <c r="R241" s="43"/>
      <c r="S241" s="43"/>
      <c r="T241" s="43"/>
      <c r="U241" s="43" t="s">
        <v>2004</v>
      </c>
      <c r="V241" s="43" t="s">
        <v>2005</v>
      </c>
      <c r="W241" s="43"/>
      <c r="X241" s="10"/>
      <c r="Y241" s="10"/>
      <c r="Z241" s="10"/>
      <c r="AA241" s="43"/>
      <c r="AB241" s="43"/>
      <c r="AC241" s="10"/>
      <c r="AD241" s="10"/>
      <c r="AM241" s="23"/>
    </row>
    <row r="242" ht="71" hidden="1" customHeight="1" spans="1:39">
      <c r="A242" s="39" t="s">
        <v>2569</v>
      </c>
      <c r="B242" s="10" t="s">
        <v>1712</v>
      </c>
      <c r="C242" s="10" t="s">
        <v>1713</v>
      </c>
      <c r="D242" s="10">
        <v>2023</v>
      </c>
      <c r="E242" s="40" t="s">
        <v>2570</v>
      </c>
      <c r="F242" s="10" t="s">
        <v>2478</v>
      </c>
      <c r="G242" s="43" t="s">
        <v>2280</v>
      </c>
      <c r="H242" s="47" t="s">
        <v>2571</v>
      </c>
      <c r="I242" s="41">
        <v>2015.93</v>
      </c>
      <c r="J242" s="41">
        <v>2015.93</v>
      </c>
      <c r="K242" s="41">
        <v>0</v>
      </c>
      <c r="L242" s="41">
        <v>1918.942</v>
      </c>
      <c r="M242" s="41">
        <v>1918.942</v>
      </c>
      <c r="N242" s="41"/>
      <c r="O242" s="43" t="s">
        <v>1724</v>
      </c>
      <c r="P242" s="43" t="s">
        <v>1789</v>
      </c>
      <c r="Q242" s="43"/>
      <c r="R242" s="43"/>
      <c r="S242" s="43"/>
      <c r="T242" s="43"/>
      <c r="U242" s="43" t="s">
        <v>2004</v>
      </c>
      <c r="V242" s="43" t="s">
        <v>2005</v>
      </c>
      <c r="W242" s="43"/>
      <c r="X242" s="10"/>
      <c r="Y242" s="10"/>
      <c r="Z242" s="10"/>
      <c r="AA242" s="43"/>
      <c r="AB242" s="43"/>
      <c r="AC242" s="10"/>
      <c r="AD242" s="10"/>
      <c r="AM242" s="23"/>
    </row>
    <row r="243" ht="71" hidden="1" customHeight="1" spans="1:39">
      <c r="A243" s="39" t="s">
        <v>2572</v>
      </c>
      <c r="B243" s="10" t="s">
        <v>1712</v>
      </c>
      <c r="C243" s="10" t="s">
        <v>1713</v>
      </c>
      <c r="D243" s="10">
        <v>2023</v>
      </c>
      <c r="E243" s="40" t="s">
        <v>2573</v>
      </c>
      <c r="F243" s="10" t="s">
        <v>2478</v>
      </c>
      <c r="G243" s="43" t="s">
        <v>2228</v>
      </c>
      <c r="H243" s="47" t="s">
        <v>2574</v>
      </c>
      <c r="I243" s="41">
        <v>600</v>
      </c>
      <c r="J243" s="41">
        <v>600</v>
      </c>
      <c r="K243" s="41">
        <v>0</v>
      </c>
      <c r="L243" s="41">
        <v>571.522148</v>
      </c>
      <c r="M243" s="41">
        <v>571.522148</v>
      </c>
      <c r="N243" s="41"/>
      <c r="O243" s="43" t="s">
        <v>1724</v>
      </c>
      <c r="P243" s="43" t="s">
        <v>1751</v>
      </c>
      <c r="Q243" s="43"/>
      <c r="R243" s="43"/>
      <c r="S243" s="43"/>
      <c r="T243" s="43"/>
      <c r="U243" s="43" t="s">
        <v>2004</v>
      </c>
      <c r="V243" s="43" t="s">
        <v>2005</v>
      </c>
      <c r="W243" s="43"/>
      <c r="X243" s="10"/>
      <c r="Y243" s="10"/>
      <c r="Z243" s="10"/>
      <c r="AA243" s="43"/>
      <c r="AB243" s="43"/>
      <c r="AC243" s="10"/>
      <c r="AD243" s="10"/>
      <c r="AM243" s="23"/>
    </row>
    <row r="244" ht="71" hidden="1" customHeight="1" spans="1:39">
      <c r="A244" s="39" t="s">
        <v>2575</v>
      </c>
      <c r="B244" s="10" t="s">
        <v>1712</v>
      </c>
      <c r="C244" s="10" t="s">
        <v>1713</v>
      </c>
      <c r="D244" s="10">
        <v>2023</v>
      </c>
      <c r="E244" s="40" t="s">
        <v>2576</v>
      </c>
      <c r="F244" s="10" t="s">
        <v>2478</v>
      </c>
      <c r="G244" s="43" t="s">
        <v>2280</v>
      </c>
      <c r="H244" s="47" t="s">
        <v>2577</v>
      </c>
      <c r="I244" s="41">
        <v>1585.05</v>
      </c>
      <c r="J244" s="41">
        <v>1585.05</v>
      </c>
      <c r="K244" s="41">
        <v>0</v>
      </c>
      <c r="L244" s="41">
        <v>1585.05</v>
      </c>
      <c r="M244" s="41">
        <v>1585.05</v>
      </c>
      <c r="N244" s="41"/>
      <c r="O244" s="43" t="s">
        <v>1724</v>
      </c>
      <c r="P244" s="43" t="s">
        <v>1759</v>
      </c>
      <c r="Q244" s="43"/>
      <c r="R244" s="43"/>
      <c r="S244" s="43"/>
      <c r="T244" s="43"/>
      <c r="U244" s="43" t="s">
        <v>2004</v>
      </c>
      <c r="V244" s="43" t="s">
        <v>2005</v>
      </c>
      <c r="W244" s="43"/>
      <c r="X244" s="10"/>
      <c r="Y244" s="10"/>
      <c r="Z244" s="10"/>
      <c r="AA244" s="43"/>
      <c r="AB244" s="43"/>
      <c r="AC244" s="10"/>
      <c r="AD244" s="10"/>
      <c r="AM244" s="23"/>
    </row>
    <row r="245" ht="71" hidden="1" customHeight="1" spans="1:39">
      <c r="A245" s="39" t="s">
        <v>2578</v>
      </c>
      <c r="B245" s="10" t="s">
        <v>1712</v>
      </c>
      <c r="C245" s="10" t="s">
        <v>1713</v>
      </c>
      <c r="D245" s="10">
        <v>2023</v>
      </c>
      <c r="E245" s="40" t="s">
        <v>2579</v>
      </c>
      <c r="F245" s="10" t="s">
        <v>1715</v>
      </c>
      <c r="G245" s="43" t="s">
        <v>2544</v>
      </c>
      <c r="H245" s="47"/>
      <c r="I245" s="41">
        <v>500</v>
      </c>
      <c r="J245" s="41">
        <v>500</v>
      </c>
      <c r="K245" s="41">
        <v>0</v>
      </c>
      <c r="L245" s="41">
        <v>500</v>
      </c>
      <c r="M245" s="41">
        <v>500</v>
      </c>
      <c r="N245" s="41"/>
      <c r="O245" s="43" t="s">
        <v>2143</v>
      </c>
      <c r="P245" s="43" t="s">
        <v>1917</v>
      </c>
      <c r="Q245" s="43"/>
      <c r="R245" s="43"/>
      <c r="S245" s="43"/>
      <c r="T245" s="43"/>
      <c r="U245" s="43" t="s">
        <v>2546</v>
      </c>
      <c r="V245" s="43" t="s">
        <v>2547</v>
      </c>
      <c r="W245" s="43"/>
      <c r="X245" s="10"/>
      <c r="Y245" s="10"/>
      <c r="Z245" s="10"/>
      <c r="AA245" s="43"/>
      <c r="AB245" s="43"/>
      <c r="AC245" s="10"/>
      <c r="AD245" s="10"/>
      <c r="AM245" s="23"/>
    </row>
    <row r="246" ht="71" hidden="1" customHeight="1" spans="1:39">
      <c r="A246" s="39" t="s">
        <v>2580</v>
      </c>
      <c r="B246" s="10" t="s">
        <v>1712</v>
      </c>
      <c r="C246" s="10" t="s">
        <v>1713</v>
      </c>
      <c r="D246" s="10">
        <v>2023</v>
      </c>
      <c r="E246" s="40" t="s">
        <v>2581</v>
      </c>
      <c r="F246" s="10"/>
      <c r="G246" s="43" t="s">
        <v>2582</v>
      </c>
      <c r="H246" s="47" t="s">
        <v>2583</v>
      </c>
      <c r="I246" s="41">
        <v>500</v>
      </c>
      <c r="J246" s="41">
        <v>500</v>
      </c>
      <c r="K246" s="41">
        <v>0</v>
      </c>
      <c r="L246" s="41">
        <v>500</v>
      </c>
      <c r="M246" s="41">
        <v>500</v>
      </c>
      <c r="N246" s="41"/>
      <c r="O246" s="43" t="s">
        <v>1724</v>
      </c>
      <c r="P246" s="43" t="s">
        <v>1789</v>
      </c>
      <c r="Q246" s="43"/>
      <c r="R246" s="43"/>
      <c r="S246" s="43"/>
      <c r="T246" s="43"/>
      <c r="U246" s="43" t="s">
        <v>2144</v>
      </c>
      <c r="V246" s="43" t="s">
        <v>2144</v>
      </c>
      <c r="W246" s="43"/>
      <c r="X246" s="10"/>
      <c r="Y246" s="10"/>
      <c r="Z246" s="10"/>
      <c r="AA246" s="43"/>
      <c r="AB246" s="43"/>
      <c r="AC246" s="10"/>
      <c r="AD246" s="10"/>
      <c r="AM246" s="23"/>
    </row>
    <row r="247" ht="71" hidden="1" customHeight="1" spans="1:39">
      <c r="A247" s="39" t="s">
        <v>2584</v>
      </c>
      <c r="B247" s="10" t="s">
        <v>1712</v>
      </c>
      <c r="C247" s="10" t="s">
        <v>1713</v>
      </c>
      <c r="D247" s="10">
        <v>2023</v>
      </c>
      <c r="E247" s="40" t="s">
        <v>2585</v>
      </c>
      <c r="F247" s="10"/>
      <c r="G247" s="43" t="s">
        <v>2586</v>
      </c>
      <c r="H247" s="47"/>
      <c r="I247" s="41">
        <v>177</v>
      </c>
      <c r="J247" s="41">
        <v>177</v>
      </c>
      <c r="K247" s="41">
        <v>0</v>
      </c>
      <c r="L247" s="41">
        <v>177</v>
      </c>
      <c r="M247" s="41">
        <v>177</v>
      </c>
      <c r="N247" s="41"/>
      <c r="O247" s="43" t="s">
        <v>1718</v>
      </c>
      <c r="P247" s="43" t="s">
        <v>1719</v>
      </c>
      <c r="Q247" s="43"/>
      <c r="R247" s="43"/>
      <c r="S247" s="43"/>
      <c r="T247" s="43"/>
      <c r="U247" s="43"/>
      <c r="V247" s="43"/>
      <c r="W247" s="43"/>
      <c r="X247" s="10"/>
      <c r="Y247" s="10"/>
      <c r="Z247" s="10"/>
      <c r="AA247" s="43"/>
      <c r="AB247" s="43"/>
      <c r="AC247" s="10"/>
      <c r="AD247" s="10"/>
      <c r="AM247" s="23"/>
    </row>
    <row r="248" ht="71" hidden="1" customHeight="1" spans="1:39">
      <c r="A248" s="39" t="s">
        <v>2587</v>
      </c>
      <c r="B248" s="10" t="s">
        <v>1712</v>
      </c>
      <c r="C248" s="10" t="s">
        <v>1713</v>
      </c>
      <c r="D248" s="10">
        <v>2023</v>
      </c>
      <c r="E248" s="40" t="s">
        <v>2588</v>
      </c>
      <c r="F248" s="10"/>
      <c r="G248" s="43" t="s">
        <v>2280</v>
      </c>
      <c r="H248" s="47"/>
      <c r="I248" s="41">
        <v>1179.57</v>
      </c>
      <c r="J248" s="41">
        <v>1179.57</v>
      </c>
      <c r="K248" s="41">
        <v>0</v>
      </c>
      <c r="L248" s="41">
        <v>1179.57</v>
      </c>
      <c r="M248" s="41">
        <v>1179.57</v>
      </c>
      <c r="N248" s="41"/>
      <c r="O248" s="43" t="s">
        <v>1724</v>
      </c>
      <c r="P248" s="43" t="s">
        <v>1789</v>
      </c>
      <c r="Q248" s="43"/>
      <c r="R248" s="43"/>
      <c r="S248" s="43"/>
      <c r="T248" s="43"/>
      <c r="U248" s="43"/>
      <c r="V248" s="43"/>
      <c r="W248" s="43"/>
      <c r="X248" s="10"/>
      <c r="Y248" s="10"/>
      <c r="Z248" s="10"/>
      <c r="AA248" s="43"/>
      <c r="AB248" s="43"/>
      <c r="AC248" s="10"/>
      <c r="AD248" s="10"/>
      <c r="AM248" s="23"/>
    </row>
    <row r="249" ht="71" hidden="1" customHeight="1" spans="1:39">
      <c r="A249" s="39" t="s">
        <v>2589</v>
      </c>
      <c r="B249" s="10" t="s">
        <v>1712</v>
      </c>
      <c r="C249" s="10" t="s">
        <v>1713</v>
      </c>
      <c r="D249" s="10">
        <v>2023</v>
      </c>
      <c r="E249" s="40" t="s">
        <v>2590</v>
      </c>
      <c r="F249" s="10" t="s">
        <v>2080</v>
      </c>
      <c r="G249" s="43" t="s">
        <v>2069</v>
      </c>
      <c r="H249" s="47" t="s">
        <v>2591</v>
      </c>
      <c r="I249" s="41">
        <v>277</v>
      </c>
      <c r="J249" s="41">
        <v>277</v>
      </c>
      <c r="K249" s="41">
        <v>0</v>
      </c>
      <c r="L249" s="41">
        <v>277</v>
      </c>
      <c r="M249" s="41">
        <v>277</v>
      </c>
      <c r="N249" s="41"/>
      <c r="O249" s="43" t="s">
        <v>1718</v>
      </c>
      <c r="P249" s="43" t="s">
        <v>1719</v>
      </c>
      <c r="Q249" s="43"/>
      <c r="R249" s="43"/>
      <c r="S249" s="43"/>
      <c r="T249" s="43"/>
      <c r="U249" s="43"/>
      <c r="V249" s="43"/>
      <c r="W249" s="43"/>
      <c r="X249" s="10"/>
      <c r="Y249" s="10"/>
      <c r="Z249" s="10"/>
      <c r="AA249" s="43"/>
      <c r="AB249" s="43"/>
      <c r="AC249" s="10"/>
      <c r="AD249" s="10"/>
      <c r="AE249" s="23" t="s">
        <v>1981</v>
      </c>
      <c r="AF249" s="23" t="s">
        <v>1999</v>
      </c>
      <c r="AG249" s="23" t="s">
        <v>2592</v>
      </c>
      <c r="AM249" s="23"/>
    </row>
    <row r="250" hidden="1" spans="1:39">
      <c r="I250" s="48">
        <v>88431.11</v>
      </c>
      <c r="J250" s="48">
        <v>71816.34</v>
      </c>
      <c r="K250" s="48">
        <v>16614.77</v>
      </c>
      <c r="L250" s="48">
        <v>89813.688847</v>
      </c>
      <c r="M250" s="48">
        <v>89813.688847</v>
      </c>
      <c r="N250" s="48">
        <v>0</v>
      </c>
      <c r="AM250" s="23"/>
    </row>
    <row r="251" hidden="1" spans="1:39">
      <c r="L251" s="48">
        <v>0.000255000006291084</v>
      </c>
      <c r="AM251" s="23"/>
    </row>
    <row r="252" hidden="1" spans="1:39">
      <c r="AM252" s="23"/>
    </row>
    <row r="253" hidden="1" spans="1:39">
      <c r="AM253" s="23"/>
    </row>
    <row r="254" hidden="1" spans="1:39">
      <c r="AM254" s="23"/>
    </row>
    <row r="255" hidden="1" spans="1:39">
      <c r="AM255" s="23"/>
    </row>
  </sheetData>
  <autoFilter xmlns:etc="http://www.wps.cn/officeDocument/2017/etCustomData" ref="A4:AM251" etc:filterBottomFollowUsedRange="0">
    <filterColumn colId="4">
      <customFilters>
        <customFilter operator="equal" val="仲莎乡温室建设项目"/>
      </customFilters>
    </filterColumn>
    <extLst/>
  </autoFilter>
  <mergeCells count="30">
    <mergeCell ref="A1:B1"/>
    <mergeCell ref="A2:AD2"/>
    <mergeCell ref="I3:K3"/>
    <mergeCell ref="L3:N3"/>
    <mergeCell ref="U3:V3"/>
    <mergeCell ref="D5:F5"/>
    <mergeCell ref="I5:K5"/>
    <mergeCell ref="L5:N5"/>
    <mergeCell ref="A3:A4"/>
    <mergeCell ref="B3:B4"/>
    <mergeCell ref="C3:C4"/>
    <mergeCell ref="D3:D4"/>
    <mergeCell ref="E3:E4"/>
    <mergeCell ref="F3:F4"/>
    <mergeCell ref="G3:G4"/>
    <mergeCell ref="H3:H4"/>
    <mergeCell ref="O3:O4"/>
    <mergeCell ref="P3:P4"/>
    <mergeCell ref="Q3:Q4"/>
    <mergeCell ref="R3:R4"/>
    <mergeCell ref="S3:S4"/>
    <mergeCell ref="T3:T4"/>
    <mergeCell ref="W3:W4"/>
    <mergeCell ref="X3:X4"/>
    <mergeCell ref="Y3:Y4"/>
    <mergeCell ref="Z3:Z4"/>
    <mergeCell ref="AA3:AA4"/>
    <mergeCell ref="AB3:AB4"/>
    <mergeCell ref="AC3:AC4"/>
    <mergeCell ref="AD3:AD4"/>
  </mergeCells>
  <conditionalFormatting sqref="E$1:E$1048576">
    <cfRule type="duplicateValues" dxfId="0" priority="3"/>
  </conditionalFormatting>
  <conditionalFormatting sqref="E6:E249">
    <cfRule type="duplicateValues" dxfId="0" priority="2"/>
  </conditionalFormatting>
  <conditionalFormatting sqref="E211:E249">
    <cfRule type="duplicateValues" dxfId="0" priority="1"/>
  </conditionalFormatting>
  <dataValidations count="6">
    <dataValidation type="list" allowBlank="1" showInputMessage="1" showErrorMessage="1" sqref="R4 AC4">
      <formula1>"巩固类,升级类,盘活类,调整类"</formula1>
    </dataValidation>
    <dataValidation type="list" allowBlank="1" showInputMessage="1" showErrorMessage="1" sqref="P6:P249">
      <formula1>"青稞,小麦,饲料,牦牛,乳,羊,猪,鸡,蜂,鱼虾,藏药,茶,葡萄,苹果,猕猴桃,设施农业,乡村旅游,商贸流通,其他"</formula1>
    </dataValidation>
    <dataValidation type="list" allowBlank="1" showInputMessage="1" showErrorMessage="1" sqref="S6:S249 W6:W249">
      <formula1>"是,否"</formula1>
    </dataValidation>
    <dataValidation type="list" allowBlank="1" showInputMessage="1" showErrorMessage="1" sqref="T6:T249">
      <formula1>"自主运营,合作运营,委托运营"</formula1>
    </dataValidation>
    <dataValidation type="list" allowBlank="1" showInputMessage="1" showErrorMessage="1" sqref="U6:U249">
      <formula1>"农村集体经济组织,农牧民专业合作社,农户,国企,私企,个体工商户,其他"</formula1>
    </dataValidation>
    <dataValidation type="list" allowBlank="1" showInputMessage="1" showErrorMessage="1" sqref="Q6:R249">
      <formula1>"升级,盘活,调整"</formula1>
    </dataValidation>
  </dataValidations>
  <pageMargins left="0.75" right="0.75" top="1" bottom="1" header="0.5" footer="0.5"/>
  <pageSetup paperSize="9" scale="72"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AD214"/>
  <sheetViews>
    <sheetView zoomScale="70" zoomScaleNormal="70" workbookViewId="0">
      <pane ySplit="4" topLeftCell="A5" activePane="bottomLeft" state="frozen"/>
      <selection/>
      <selection pane="bottomLeft" activeCell="G225" sqref="G225"/>
    </sheetView>
  </sheetViews>
  <sheetFormatPr defaultColWidth="7.03333333333333" defaultRowHeight="13.5"/>
  <cols>
    <col min="1" max="1" width="18.6833333333333" style="1" customWidth="1"/>
    <col min="2" max="2" width="8.00833333333333" style="23" customWidth="1"/>
    <col min="3" max="3" width="11.8916666666667" style="23" customWidth="1"/>
    <col min="4" max="4" width="6.8" style="23" customWidth="1"/>
    <col min="5" max="5" width="41.95" style="25" customWidth="1"/>
    <col min="6" max="6" width="21.425" style="23" customWidth="1"/>
    <col min="7" max="7" width="22.225" style="23" customWidth="1"/>
    <col min="8" max="8" width="47.7" style="26" customWidth="1"/>
    <col min="9" max="9" width="12.2666666666667" style="23" customWidth="1"/>
    <col min="10" max="10" width="15.1583333333333" style="23" customWidth="1"/>
    <col min="11" max="11" width="15.5583333333333" style="23" customWidth="1"/>
    <col min="12" max="12" width="11.8916666666667" style="23" customWidth="1"/>
    <col min="13" max="13" width="12.8083333333333" style="23" customWidth="1"/>
    <col min="14" max="14" width="17.45" style="23" customWidth="1"/>
    <col min="15" max="15" width="9.81666666666667" style="23" customWidth="1"/>
    <col min="16" max="16" width="15.3833333333333" style="23" customWidth="1"/>
    <col min="17" max="20" width="9.81666666666667" style="23" customWidth="1"/>
    <col min="21" max="21" width="30.7666666666667" style="23" customWidth="1"/>
    <col min="22" max="22" width="30.45" style="26" customWidth="1"/>
    <col min="23" max="25" width="9.81666666666667" style="23" customWidth="1"/>
    <col min="26" max="26" width="13.7333333333333" style="23" customWidth="1"/>
    <col min="27" max="27" width="17.6666666666667" style="23" customWidth="1"/>
    <col min="28" max="28" width="14.25" style="23" customWidth="1"/>
    <col min="29" max="29" width="9.81666666666667" style="23" customWidth="1"/>
    <col min="30" max="30" width="16.4416666666667" style="23" customWidth="1"/>
    <col min="31" max="16334" width="7.03333333333333" style="23" customWidth="1"/>
    <col min="16335" max="16383" width="7.03333333333333" style="23"/>
  </cols>
  <sheetData>
    <row r="1" s="23" customFormat="1" ht="22.5" spans="1:30">
      <c r="A1" s="27" t="s">
        <v>1663</v>
      </c>
      <c r="B1" s="27"/>
      <c r="E1" s="25"/>
      <c r="H1" s="26"/>
      <c r="V1" s="26"/>
    </row>
    <row r="2" s="23" customFormat="1" ht="24" customHeight="1" spans="1:30">
      <c r="A2" s="28" t="s">
        <v>1664</v>
      </c>
      <c r="B2" s="28"/>
      <c r="C2" s="28"/>
      <c r="D2" s="28"/>
      <c r="E2" s="29"/>
      <c r="F2" s="28"/>
      <c r="G2" s="28"/>
      <c r="H2" s="29"/>
      <c r="I2" s="28"/>
      <c r="J2" s="28"/>
      <c r="K2" s="28"/>
      <c r="L2" s="28"/>
      <c r="M2" s="28"/>
      <c r="N2" s="28"/>
      <c r="O2" s="28"/>
      <c r="P2" s="28"/>
      <c r="Q2" s="28"/>
      <c r="R2" s="28"/>
      <c r="S2" s="28"/>
      <c r="T2" s="28"/>
      <c r="U2" s="28"/>
      <c r="V2" s="29"/>
      <c r="W2" s="28"/>
      <c r="X2" s="28"/>
      <c r="Y2" s="28"/>
      <c r="Z2" s="28"/>
      <c r="AA2" s="28"/>
      <c r="AB2" s="28"/>
      <c r="AC2" s="28"/>
      <c r="AD2" s="28"/>
    </row>
    <row r="3" s="23" customFormat="1" ht="36" customHeight="1" spans="1:30">
      <c r="A3" s="30" t="s">
        <v>1665</v>
      </c>
      <c r="B3" s="30" t="s">
        <v>1666</v>
      </c>
      <c r="C3" s="30" t="s">
        <v>1667</v>
      </c>
      <c r="D3" s="30" t="s">
        <v>2</v>
      </c>
      <c r="E3" s="30" t="s">
        <v>4</v>
      </c>
      <c r="F3" s="30" t="s">
        <v>1668</v>
      </c>
      <c r="G3" s="30" t="s">
        <v>5</v>
      </c>
      <c r="H3" s="30" t="s">
        <v>6</v>
      </c>
      <c r="I3" s="31" t="s">
        <v>7</v>
      </c>
      <c r="J3" s="31"/>
      <c r="K3" s="31"/>
      <c r="L3" s="31" t="s">
        <v>1669</v>
      </c>
      <c r="M3" s="31"/>
      <c r="N3" s="31"/>
      <c r="O3" s="30" t="s">
        <v>8</v>
      </c>
      <c r="P3" s="30" t="s">
        <v>1670</v>
      </c>
      <c r="Q3" s="30" t="s">
        <v>1671</v>
      </c>
      <c r="R3" s="30" t="s">
        <v>14</v>
      </c>
      <c r="S3" s="31" t="s">
        <v>1672</v>
      </c>
      <c r="T3" s="31" t="s">
        <v>1673</v>
      </c>
      <c r="U3" s="32" t="s">
        <v>1674</v>
      </c>
      <c r="V3" s="33"/>
      <c r="W3" s="31" t="s">
        <v>1675</v>
      </c>
      <c r="X3" s="31" t="s">
        <v>1676</v>
      </c>
      <c r="Y3" s="31" t="s">
        <v>1677</v>
      </c>
      <c r="Z3" s="31" t="s">
        <v>1678</v>
      </c>
      <c r="AA3" s="31" t="s">
        <v>1679</v>
      </c>
      <c r="AB3" s="31" t="s">
        <v>1680</v>
      </c>
      <c r="AC3" s="31" t="s">
        <v>1681</v>
      </c>
      <c r="AD3" s="30" t="s">
        <v>15</v>
      </c>
    </row>
    <row r="4" s="23" customFormat="1" ht="97" customHeight="1" spans="1:30">
      <c r="A4" s="30"/>
      <c r="B4" s="30"/>
      <c r="C4" s="30"/>
      <c r="D4" s="30"/>
      <c r="E4" s="30"/>
      <c r="F4" s="30"/>
      <c r="G4" s="30"/>
      <c r="H4" s="30"/>
      <c r="I4" s="30" t="s">
        <v>16</v>
      </c>
      <c r="J4" s="30" t="s">
        <v>1682</v>
      </c>
      <c r="K4" s="30" t="s">
        <v>1683</v>
      </c>
      <c r="L4" s="30" t="s">
        <v>16</v>
      </c>
      <c r="M4" s="30" t="s">
        <v>1682</v>
      </c>
      <c r="N4" s="30" t="s">
        <v>1683</v>
      </c>
      <c r="O4" s="30"/>
      <c r="P4" s="30"/>
      <c r="Q4" s="30"/>
      <c r="R4" s="30"/>
      <c r="S4" s="31"/>
      <c r="T4" s="31"/>
      <c r="U4" s="31" t="s">
        <v>1684</v>
      </c>
      <c r="V4" s="31" t="s">
        <v>1685</v>
      </c>
      <c r="W4" s="31"/>
      <c r="X4" s="31"/>
      <c r="Y4" s="31"/>
      <c r="Z4" s="31"/>
      <c r="AA4" s="31"/>
      <c r="AB4" s="31"/>
      <c r="AC4" s="31"/>
      <c r="AD4" s="30"/>
    </row>
    <row r="5" s="24" customFormat="1" ht="158" hidden="1" customHeight="1" spans="1:30">
      <c r="A5" s="34" t="s">
        <v>1695</v>
      </c>
      <c r="B5" s="34"/>
      <c r="C5" s="34"/>
      <c r="D5" s="34" t="s">
        <v>1696</v>
      </c>
      <c r="E5" s="34"/>
      <c r="F5" s="34"/>
      <c r="G5" s="34" t="s">
        <v>1697</v>
      </c>
      <c r="H5" s="34" t="s">
        <v>1698</v>
      </c>
      <c r="I5" s="34" t="s">
        <v>1699</v>
      </c>
      <c r="J5" s="34"/>
      <c r="K5" s="34"/>
      <c r="L5" s="34" t="s">
        <v>1699</v>
      </c>
      <c r="M5" s="34"/>
      <c r="N5" s="34"/>
      <c r="O5" s="34" t="s">
        <v>1700</v>
      </c>
      <c r="P5" s="34" t="s">
        <v>1701</v>
      </c>
      <c r="Q5" s="34" t="s">
        <v>1702</v>
      </c>
      <c r="R5" s="34" t="s">
        <v>1703</v>
      </c>
      <c r="S5" s="35" t="s">
        <v>1704</v>
      </c>
      <c r="T5" s="35" t="s">
        <v>1705</v>
      </c>
      <c r="U5" s="34" t="s">
        <v>1706</v>
      </c>
      <c r="V5" s="36"/>
      <c r="W5" s="35" t="s">
        <v>1704</v>
      </c>
      <c r="X5" s="35" t="s">
        <v>1707</v>
      </c>
      <c r="Y5" s="35" t="s">
        <v>1708</v>
      </c>
      <c r="Z5" s="35" t="s">
        <v>1709</v>
      </c>
      <c r="AA5" s="37"/>
      <c r="AB5" s="37"/>
      <c r="AC5" s="38" t="s">
        <v>1710</v>
      </c>
      <c r="AD5" s="34"/>
    </row>
    <row r="6" s="23" customFormat="1" ht="50" hidden="1" customHeight="1" spans="1:30">
      <c r="A6" s="39" t="s">
        <v>1711</v>
      </c>
      <c r="B6" s="10" t="s">
        <v>1712</v>
      </c>
      <c r="C6" s="10" t="s">
        <v>1713</v>
      </c>
      <c r="D6" s="10">
        <v>2013</v>
      </c>
      <c r="E6" s="40" t="s">
        <v>1714</v>
      </c>
      <c r="F6" s="10" t="e">
        <v>#N/A</v>
      </c>
      <c r="G6" s="10" t="s">
        <v>1716</v>
      </c>
      <c r="H6" s="40"/>
      <c r="I6" s="41">
        <v>63</v>
      </c>
      <c r="J6" s="41">
        <v>60</v>
      </c>
      <c r="K6" s="41">
        <v>3</v>
      </c>
      <c r="L6" s="41">
        <v>62.59</v>
      </c>
      <c r="M6" s="41">
        <v>60</v>
      </c>
      <c r="N6" s="41">
        <v>2.59</v>
      </c>
      <c r="O6" s="10" t="s">
        <v>30</v>
      </c>
      <c r="P6" s="10" t="s">
        <v>1719</v>
      </c>
      <c r="Q6" s="42"/>
      <c r="R6" s="42"/>
      <c r="S6" s="10"/>
      <c r="T6" s="10"/>
      <c r="U6" s="13"/>
      <c r="V6" s="40"/>
      <c r="W6" s="10"/>
      <c r="X6" s="10"/>
      <c r="Y6" s="10"/>
      <c r="Z6" s="10"/>
      <c r="AA6" s="41"/>
      <c r="AB6" s="41"/>
      <c r="AC6" s="10"/>
      <c r="AD6" s="10"/>
    </row>
    <row r="7" ht="50" hidden="1" customHeight="1" spans="1:30">
      <c r="A7" s="39" t="s">
        <v>1720</v>
      </c>
      <c r="B7" s="10" t="s">
        <v>1712</v>
      </c>
      <c r="C7" s="10" t="s">
        <v>1713</v>
      </c>
      <c r="D7" s="10">
        <v>2013</v>
      </c>
      <c r="E7" s="40" t="s">
        <v>1721</v>
      </c>
      <c r="F7" s="10"/>
      <c r="G7" s="10" t="s">
        <v>1722</v>
      </c>
      <c r="H7" s="40"/>
      <c r="I7" s="41">
        <v>140</v>
      </c>
      <c r="J7" s="41">
        <v>130</v>
      </c>
      <c r="K7" s="41">
        <v>10</v>
      </c>
      <c r="L7" s="41">
        <v>140</v>
      </c>
      <c r="M7" s="41">
        <v>130</v>
      </c>
      <c r="N7" s="41">
        <v>10</v>
      </c>
      <c r="O7" s="10" t="s">
        <v>23</v>
      </c>
      <c r="P7" s="10" t="s">
        <v>1725</v>
      </c>
      <c r="Q7" s="10"/>
      <c r="R7" s="10"/>
      <c r="S7" s="10"/>
      <c r="T7" s="10"/>
      <c r="U7" s="10"/>
      <c r="V7" s="40"/>
      <c r="W7" s="10"/>
      <c r="X7" s="10"/>
      <c r="Y7" s="10"/>
      <c r="Z7" s="10"/>
      <c r="AA7" s="41"/>
      <c r="AB7" s="41"/>
      <c r="AC7" s="10"/>
      <c r="AD7" s="10"/>
    </row>
    <row r="8" ht="50" hidden="1" customHeight="1" spans="1:30">
      <c r="A8" s="40" t="s">
        <v>1726</v>
      </c>
      <c r="B8" s="10" t="s">
        <v>1712</v>
      </c>
      <c r="C8" s="10" t="s">
        <v>1713</v>
      </c>
      <c r="D8" s="10">
        <v>2013</v>
      </c>
      <c r="E8" s="40" t="s">
        <v>1727</v>
      </c>
      <c r="F8" s="10"/>
      <c r="G8" s="10" t="s">
        <v>1728</v>
      </c>
      <c r="H8" s="40"/>
      <c r="I8" s="41">
        <v>34</v>
      </c>
      <c r="J8" s="41">
        <v>30</v>
      </c>
      <c r="K8" s="41">
        <v>4</v>
      </c>
      <c r="L8" s="41">
        <v>33.98</v>
      </c>
      <c r="M8" s="41">
        <v>30</v>
      </c>
      <c r="N8" s="41">
        <v>3.98</v>
      </c>
      <c r="O8" s="10" t="s">
        <v>23</v>
      </c>
      <c r="P8" s="10" t="s">
        <v>1719</v>
      </c>
      <c r="Q8" s="10"/>
      <c r="R8" s="10"/>
      <c r="S8" s="10"/>
      <c r="T8" s="10"/>
      <c r="U8" s="10"/>
      <c r="V8" s="40"/>
      <c r="W8" s="10"/>
      <c r="X8" s="10"/>
      <c r="Y8" s="10"/>
      <c r="Z8" s="10"/>
      <c r="AA8" s="41"/>
      <c r="AB8" s="41"/>
      <c r="AC8" s="10"/>
      <c r="AD8" s="10"/>
    </row>
    <row r="9" ht="50" hidden="1" customHeight="1" spans="1:30">
      <c r="A9" s="39" t="s">
        <v>1730</v>
      </c>
      <c r="B9" s="10" t="s">
        <v>1712</v>
      </c>
      <c r="C9" s="10" t="s">
        <v>1713</v>
      </c>
      <c r="D9" s="10">
        <v>2013</v>
      </c>
      <c r="E9" s="40" t="s">
        <v>1731</v>
      </c>
      <c r="F9" s="10"/>
      <c r="G9" s="10" t="s">
        <v>1732</v>
      </c>
      <c r="H9" s="40"/>
      <c r="I9" s="41">
        <v>40</v>
      </c>
      <c r="J9" s="41">
        <v>32</v>
      </c>
      <c r="K9" s="41">
        <v>8</v>
      </c>
      <c r="L9" s="41">
        <v>35</v>
      </c>
      <c r="M9" s="41">
        <v>32</v>
      </c>
      <c r="N9" s="41">
        <v>3</v>
      </c>
      <c r="O9" s="10" t="s">
        <v>23</v>
      </c>
      <c r="P9" s="10" t="s">
        <v>1734</v>
      </c>
      <c r="Q9" s="10"/>
      <c r="R9" s="10"/>
      <c r="S9" s="10"/>
      <c r="T9" s="10"/>
      <c r="U9" s="10"/>
      <c r="V9" s="40"/>
      <c r="W9" s="10"/>
      <c r="X9" s="10"/>
      <c r="Y9" s="10"/>
      <c r="Z9" s="10"/>
      <c r="AA9" s="41"/>
      <c r="AB9" s="41"/>
      <c r="AC9" s="10"/>
      <c r="AD9" s="10"/>
    </row>
    <row r="10" ht="50" hidden="1" customHeight="1" spans="1:30">
      <c r="A10" s="39" t="s">
        <v>1735</v>
      </c>
      <c r="B10" s="10" t="s">
        <v>1712</v>
      </c>
      <c r="C10" s="10" t="s">
        <v>1713</v>
      </c>
      <c r="D10" s="10">
        <v>2013</v>
      </c>
      <c r="E10" s="40" t="s">
        <v>1736</v>
      </c>
      <c r="F10" s="10"/>
      <c r="G10" s="10" t="s">
        <v>1737</v>
      </c>
      <c r="H10" s="40"/>
      <c r="I10" s="41">
        <v>36</v>
      </c>
      <c r="J10" s="41">
        <v>31</v>
      </c>
      <c r="K10" s="41">
        <v>5</v>
      </c>
      <c r="L10" s="41">
        <v>36</v>
      </c>
      <c r="M10" s="41">
        <v>31</v>
      </c>
      <c r="N10" s="41">
        <v>5</v>
      </c>
      <c r="O10" s="10" t="s">
        <v>23</v>
      </c>
      <c r="P10" s="10" t="s">
        <v>1719</v>
      </c>
      <c r="Q10" s="10"/>
      <c r="R10" s="10"/>
      <c r="S10" s="10"/>
      <c r="T10" s="10"/>
      <c r="U10" s="10"/>
      <c r="V10" s="40"/>
      <c r="W10" s="10"/>
      <c r="X10" s="10"/>
      <c r="Y10" s="10"/>
      <c r="Z10" s="10"/>
      <c r="AA10" s="41"/>
      <c r="AB10" s="41"/>
      <c r="AC10" s="10"/>
      <c r="AD10" s="10"/>
    </row>
    <row r="11" ht="50" hidden="1" customHeight="1" spans="1:30">
      <c r="A11" s="39" t="s">
        <v>1739</v>
      </c>
      <c r="B11" s="10" t="s">
        <v>1712</v>
      </c>
      <c r="C11" s="10" t="s">
        <v>1713</v>
      </c>
      <c r="D11" s="10">
        <v>2013</v>
      </c>
      <c r="E11" s="40" t="s">
        <v>1740</v>
      </c>
      <c r="F11" s="10"/>
      <c r="G11" s="10" t="s">
        <v>1741</v>
      </c>
      <c r="H11" s="40"/>
      <c r="I11" s="41">
        <v>48</v>
      </c>
      <c r="J11" s="41">
        <v>43</v>
      </c>
      <c r="K11" s="41">
        <v>5</v>
      </c>
      <c r="L11" s="41">
        <v>48</v>
      </c>
      <c r="M11" s="41">
        <v>43</v>
      </c>
      <c r="N11" s="41">
        <v>5</v>
      </c>
      <c r="O11" s="10" t="s">
        <v>23</v>
      </c>
      <c r="P11" s="10" t="s">
        <v>1719</v>
      </c>
      <c r="Q11" s="10"/>
      <c r="R11" s="10"/>
      <c r="S11" s="10"/>
      <c r="T11" s="10"/>
      <c r="U11" s="10"/>
      <c r="V11" s="43"/>
      <c r="W11" s="10"/>
      <c r="X11" s="10"/>
      <c r="Y11" s="10"/>
      <c r="Z11" s="10"/>
      <c r="AA11" s="41"/>
      <c r="AB11" s="41"/>
      <c r="AC11" s="10"/>
      <c r="AD11" s="10"/>
    </row>
    <row r="12" ht="50" hidden="1" customHeight="1" spans="1:30">
      <c r="A12" s="39" t="e">
        <v>#N/A</v>
      </c>
      <c r="B12" s="10" t="s">
        <v>1712</v>
      </c>
      <c r="C12" s="10" t="s">
        <v>1713</v>
      </c>
      <c r="D12" s="10" t="e">
        <v>#N/A</v>
      </c>
      <c r="E12" s="40" t="s">
        <v>2593</v>
      </c>
      <c r="F12" s="10"/>
      <c r="G12" s="10" t="s">
        <v>1868</v>
      </c>
      <c r="H12" s="40"/>
      <c r="I12" s="41">
        <v>45</v>
      </c>
      <c r="J12" s="41">
        <v>40</v>
      </c>
      <c r="K12" s="41">
        <v>5</v>
      </c>
      <c r="L12" s="41">
        <v>45</v>
      </c>
      <c r="M12" s="41">
        <v>40</v>
      </c>
      <c r="N12" s="41">
        <v>5</v>
      </c>
      <c r="O12" s="10" t="s">
        <v>23</v>
      </c>
      <c r="P12" s="10" t="s">
        <v>1759</v>
      </c>
      <c r="Q12" s="10"/>
      <c r="R12" s="10"/>
      <c r="S12" s="10"/>
      <c r="T12" s="10"/>
      <c r="U12" s="10"/>
      <c r="V12" s="40"/>
      <c r="W12" s="10"/>
      <c r="X12" s="10"/>
      <c r="Y12" s="10"/>
      <c r="Z12" s="10"/>
      <c r="AA12" s="41"/>
      <c r="AB12" s="41"/>
      <c r="AC12" s="10"/>
      <c r="AD12" s="10"/>
    </row>
    <row r="13" ht="50" hidden="1" customHeight="1" spans="1:30">
      <c r="A13" s="39" t="s">
        <v>1743</v>
      </c>
      <c r="B13" s="10" t="s">
        <v>1712</v>
      </c>
      <c r="C13" s="10" t="s">
        <v>1713</v>
      </c>
      <c r="D13" s="10">
        <v>2013</v>
      </c>
      <c r="E13" s="40" t="s">
        <v>1744</v>
      </c>
      <c r="F13" s="10"/>
      <c r="G13" s="10" t="s">
        <v>1745</v>
      </c>
      <c r="H13" s="40"/>
      <c r="I13" s="41">
        <v>66</v>
      </c>
      <c r="J13" s="41">
        <v>60</v>
      </c>
      <c r="K13" s="41">
        <v>6</v>
      </c>
      <c r="L13" s="41">
        <v>60</v>
      </c>
      <c r="M13" s="41">
        <v>60</v>
      </c>
      <c r="N13" s="41">
        <v>0</v>
      </c>
      <c r="O13" s="10" t="s">
        <v>23</v>
      </c>
      <c r="P13" s="10" t="s">
        <v>1719</v>
      </c>
      <c r="Q13" s="10"/>
      <c r="R13" s="10"/>
      <c r="S13" s="10"/>
      <c r="T13" s="10"/>
      <c r="U13" s="10"/>
      <c r="V13" s="40"/>
      <c r="W13" s="10"/>
      <c r="X13" s="10"/>
      <c r="Y13" s="10"/>
      <c r="Z13" s="10"/>
      <c r="AA13" s="41"/>
      <c r="AB13" s="41"/>
      <c r="AC13" s="10"/>
      <c r="AD13" s="10"/>
    </row>
    <row r="14" ht="50" hidden="1" customHeight="1" spans="1:30">
      <c r="A14" s="39" t="e">
        <v>#N/A</v>
      </c>
      <c r="B14" s="10" t="s">
        <v>1712</v>
      </c>
      <c r="C14" s="10" t="s">
        <v>1713</v>
      </c>
      <c r="D14" s="10" t="e">
        <v>#N/A</v>
      </c>
      <c r="E14" s="40" t="s">
        <v>2594</v>
      </c>
      <c r="F14" s="10"/>
      <c r="G14" s="10" t="s">
        <v>2595</v>
      </c>
      <c r="H14" s="40"/>
      <c r="I14" s="41">
        <v>22</v>
      </c>
      <c r="J14" s="41">
        <v>20</v>
      </c>
      <c r="K14" s="41">
        <v>2</v>
      </c>
      <c r="L14" s="41">
        <v>20</v>
      </c>
      <c r="M14" s="41">
        <v>20</v>
      </c>
      <c r="N14" s="41">
        <v>0</v>
      </c>
      <c r="O14" s="10" t="s">
        <v>23</v>
      </c>
      <c r="P14" s="10" t="s">
        <v>1725</v>
      </c>
      <c r="Q14" s="10"/>
      <c r="R14" s="10"/>
      <c r="S14" s="10"/>
      <c r="T14" s="10"/>
      <c r="U14" s="10"/>
      <c r="V14" s="40"/>
      <c r="W14" s="10"/>
      <c r="X14" s="10"/>
      <c r="Y14" s="10"/>
      <c r="Z14" s="10"/>
      <c r="AA14" s="41"/>
      <c r="AB14" s="41"/>
      <c r="AC14" s="10"/>
      <c r="AD14" s="10"/>
    </row>
    <row r="15" ht="50" hidden="1" customHeight="1" spans="1:30">
      <c r="A15" s="39" t="e">
        <v>#N/A</v>
      </c>
      <c r="B15" s="10" t="s">
        <v>1712</v>
      </c>
      <c r="C15" s="10" t="s">
        <v>1713</v>
      </c>
      <c r="D15" s="10" t="e">
        <v>#N/A</v>
      </c>
      <c r="E15" s="40" t="s">
        <v>2596</v>
      </c>
      <c r="F15" s="10"/>
      <c r="G15" s="10" t="s">
        <v>1741</v>
      </c>
      <c r="H15" s="40"/>
      <c r="I15" s="41">
        <v>33</v>
      </c>
      <c r="J15" s="41">
        <v>30</v>
      </c>
      <c r="K15" s="41">
        <v>3</v>
      </c>
      <c r="L15" s="41">
        <v>30</v>
      </c>
      <c r="M15" s="41">
        <v>30</v>
      </c>
      <c r="N15" s="41">
        <v>0</v>
      </c>
      <c r="O15" s="10" t="s">
        <v>23</v>
      </c>
      <c r="P15" s="10" t="s">
        <v>1719</v>
      </c>
      <c r="Q15" s="10"/>
      <c r="R15" s="10"/>
      <c r="S15" s="10"/>
      <c r="T15" s="10"/>
      <c r="U15" s="43"/>
      <c r="V15" s="40"/>
      <c r="W15" s="10"/>
      <c r="X15" s="10"/>
      <c r="Y15" s="10"/>
      <c r="Z15" s="10"/>
      <c r="AA15" s="41"/>
      <c r="AB15" s="41"/>
      <c r="AC15" s="10"/>
      <c r="AD15" s="10"/>
    </row>
    <row r="16" ht="50" hidden="1" customHeight="1" spans="1:30">
      <c r="A16" s="39" t="s">
        <v>1747</v>
      </c>
      <c r="B16" s="10" t="s">
        <v>1712</v>
      </c>
      <c r="C16" s="10" t="s">
        <v>1713</v>
      </c>
      <c r="D16" s="10">
        <v>2013</v>
      </c>
      <c r="E16" s="40" t="s">
        <v>1748</v>
      </c>
      <c r="F16" s="10"/>
      <c r="G16" s="10" t="s">
        <v>1749</v>
      </c>
      <c r="H16" s="40" t="s">
        <v>1750</v>
      </c>
      <c r="I16" s="41">
        <v>83</v>
      </c>
      <c r="J16" s="41">
        <v>78</v>
      </c>
      <c r="K16" s="41">
        <v>5</v>
      </c>
      <c r="L16" s="41">
        <v>78</v>
      </c>
      <c r="M16" s="41">
        <v>78</v>
      </c>
      <c r="N16" s="41">
        <v>0</v>
      </c>
      <c r="O16" s="10" t="s">
        <v>23</v>
      </c>
      <c r="P16" s="10" t="s">
        <v>1751</v>
      </c>
      <c r="Q16" s="10"/>
      <c r="R16" s="10"/>
      <c r="S16" s="10" t="s">
        <v>1752</v>
      </c>
      <c r="T16" s="10"/>
      <c r="U16" s="10" t="s">
        <v>1753</v>
      </c>
      <c r="V16" s="40" t="s">
        <v>1754</v>
      </c>
      <c r="W16" s="10" t="s">
        <v>1752</v>
      </c>
      <c r="X16" s="10"/>
      <c r="Y16" s="10"/>
      <c r="Z16" s="10"/>
      <c r="AA16" s="41">
        <v>0</v>
      </c>
      <c r="AB16" s="41">
        <v>0</v>
      </c>
      <c r="AC16" s="10"/>
      <c r="AD16" s="10">
        <v>0</v>
      </c>
    </row>
    <row r="17" ht="50" hidden="1" customHeight="1" spans="1:30">
      <c r="A17" s="39" t="s">
        <v>1755</v>
      </c>
      <c r="B17" s="10" t="s">
        <v>1712</v>
      </c>
      <c r="C17" s="10" t="s">
        <v>1713</v>
      </c>
      <c r="D17" s="10">
        <v>2013</v>
      </c>
      <c r="E17" s="40" t="s">
        <v>1756</v>
      </c>
      <c r="F17" s="10"/>
      <c r="G17" s="10" t="s">
        <v>1757</v>
      </c>
      <c r="H17" s="40" t="s">
        <v>1758</v>
      </c>
      <c r="I17" s="41">
        <v>54</v>
      </c>
      <c r="J17" s="41">
        <v>52</v>
      </c>
      <c r="K17" s="41">
        <v>2</v>
      </c>
      <c r="L17" s="41">
        <v>52</v>
      </c>
      <c r="M17" s="41">
        <v>52</v>
      </c>
      <c r="N17" s="41">
        <v>0</v>
      </c>
      <c r="O17" s="10" t="s">
        <v>23</v>
      </c>
      <c r="P17" s="10" t="s">
        <v>1759</v>
      </c>
      <c r="Q17" s="10"/>
      <c r="R17" s="10"/>
      <c r="S17" s="10"/>
      <c r="T17" s="10"/>
      <c r="U17" s="10"/>
      <c r="V17" s="40"/>
      <c r="W17" s="10"/>
      <c r="X17" s="10"/>
      <c r="Y17" s="10"/>
      <c r="Z17" s="10"/>
      <c r="AA17" s="41"/>
      <c r="AB17" s="41"/>
      <c r="AC17" s="10"/>
      <c r="AD17" s="10">
        <v>0</v>
      </c>
    </row>
    <row r="18" ht="50" hidden="1" customHeight="1" spans="1:30">
      <c r="A18" s="39" t="s">
        <v>1760</v>
      </c>
      <c r="B18" s="10" t="s">
        <v>1712</v>
      </c>
      <c r="C18" s="10" t="s">
        <v>1713</v>
      </c>
      <c r="D18" s="10">
        <v>2013</v>
      </c>
      <c r="E18" s="40" t="s">
        <v>1761</v>
      </c>
      <c r="F18" s="10"/>
      <c r="G18" s="10" t="s">
        <v>1762</v>
      </c>
      <c r="H18" s="40" t="s">
        <v>1763</v>
      </c>
      <c r="I18" s="41">
        <v>28</v>
      </c>
      <c r="J18" s="41">
        <v>24</v>
      </c>
      <c r="K18" s="41">
        <v>4</v>
      </c>
      <c r="L18" s="41">
        <v>24</v>
      </c>
      <c r="M18" s="41">
        <v>24</v>
      </c>
      <c r="N18" s="41">
        <v>0</v>
      </c>
      <c r="O18" s="10" t="s">
        <v>23</v>
      </c>
      <c r="P18" s="10" t="s">
        <v>1719</v>
      </c>
      <c r="Q18" s="10"/>
      <c r="R18" s="10"/>
      <c r="S18" s="10"/>
      <c r="T18" s="10"/>
      <c r="U18" s="10"/>
      <c r="V18" s="40"/>
      <c r="W18" s="10"/>
      <c r="X18" s="10"/>
      <c r="Y18" s="10"/>
      <c r="Z18" s="10"/>
      <c r="AA18" s="41"/>
      <c r="AB18" s="41"/>
      <c r="AC18" s="10"/>
      <c r="AD18" s="10">
        <v>0</v>
      </c>
    </row>
    <row r="19" ht="50" hidden="1" customHeight="1" spans="1:30">
      <c r="A19" s="39" t="s">
        <v>1764</v>
      </c>
      <c r="B19" s="10" t="s">
        <v>1712</v>
      </c>
      <c r="C19" s="10" t="s">
        <v>1713</v>
      </c>
      <c r="D19" s="10">
        <v>2013</v>
      </c>
      <c r="E19" s="40" t="s">
        <v>1765</v>
      </c>
      <c r="F19" s="10"/>
      <c r="G19" s="10" t="s">
        <v>1766</v>
      </c>
      <c r="H19" s="40" t="s">
        <v>1767</v>
      </c>
      <c r="I19" s="41">
        <v>28</v>
      </c>
      <c r="J19" s="41">
        <v>25</v>
      </c>
      <c r="K19" s="41">
        <v>3</v>
      </c>
      <c r="L19" s="41">
        <v>25</v>
      </c>
      <c r="M19" s="41">
        <v>25</v>
      </c>
      <c r="N19" s="41">
        <v>0</v>
      </c>
      <c r="O19" s="10" t="s">
        <v>23</v>
      </c>
      <c r="P19" s="10" t="s">
        <v>1719</v>
      </c>
      <c r="Q19" s="10"/>
      <c r="R19" s="10"/>
      <c r="S19" s="10"/>
      <c r="T19" s="10"/>
      <c r="U19" s="10"/>
      <c r="V19" s="40"/>
      <c r="W19" s="10"/>
      <c r="X19" s="10"/>
      <c r="Y19" s="10"/>
      <c r="Z19" s="10"/>
      <c r="AA19" s="41"/>
      <c r="AB19" s="41"/>
      <c r="AC19" s="10"/>
      <c r="AD19" s="10">
        <v>0</v>
      </c>
    </row>
    <row r="20" ht="50" hidden="1" customHeight="1" spans="1:30">
      <c r="A20" s="39" t="s">
        <v>1768</v>
      </c>
      <c r="B20" s="10" t="s">
        <v>1712</v>
      </c>
      <c r="C20" s="10" t="s">
        <v>1713</v>
      </c>
      <c r="D20" s="10">
        <v>2013</v>
      </c>
      <c r="E20" s="40" t="s">
        <v>1769</v>
      </c>
      <c r="F20" s="10"/>
      <c r="G20" s="10" t="s">
        <v>1770</v>
      </c>
      <c r="H20" s="40" t="s">
        <v>1771</v>
      </c>
      <c r="I20" s="41">
        <v>109</v>
      </c>
      <c r="J20" s="41">
        <v>86</v>
      </c>
      <c r="K20" s="41">
        <v>23</v>
      </c>
      <c r="L20" s="41">
        <v>86</v>
      </c>
      <c r="M20" s="41">
        <v>86</v>
      </c>
      <c r="N20" s="41">
        <v>0</v>
      </c>
      <c r="O20" s="10" t="s">
        <v>23</v>
      </c>
      <c r="P20" s="10" t="s">
        <v>1719</v>
      </c>
      <c r="Q20" s="10"/>
      <c r="R20" s="10"/>
      <c r="S20" s="10"/>
      <c r="T20" s="10"/>
      <c r="U20" s="10"/>
      <c r="V20" s="40"/>
      <c r="W20" s="10"/>
      <c r="X20" s="10"/>
      <c r="Y20" s="10"/>
      <c r="Z20" s="10"/>
      <c r="AA20" s="41"/>
      <c r="AB20" s="41"/>
      <c r="AC20" s="10"/>
      <c r="AD20" s="10">
        <v>0</v>
      </c>
    </row>
    <row r="21" ht="50" hidden="1" customHeight="1" spans="1:30">
      <c r="A21" s="39" t="s">
        <v>1772</v>
      </c>
      <c r="B21" s="10" t="s">
        <v>1712</v>
      </c>
      <c r="C21" s="10" t="s">
        <v>1713</v>
      </c>
      <c r="D21" s="10">
        <v>2013</v>
      </c>
      <c r="E21" s="40" t="s">
        <v>1773</v>
      </c>
      <c r="F21" s="10"/>
      <c r="G21" s="10" t="s">
        <v>1770</v>
      </c>
      <c r="H21" s="44"/>
      <c r="I21" s="41">
        <v>78</v>
      </c>
      <c r="J21" s="41">
        <v>73</v>
      </c>
      <c r="K21" s="41">
        <v>5</v>
      </c>
      <c r="L21" s="41">
        <v>73</v>
      </c>
      <c r="M21" s="41">
        <v>73</v>
      </c>
      <c r="N21" s="41">
        <v>0</v>
      </c>
      <c r="O21" s="10" t="s">
        <v>23</v>
      </c>
      <c r="P21" s="10" t="s">
        <v>1734</v>
      </c>
      <c r="Q21" s="10"/>
      <c r="R21" s="10"/>
      <c r="S21" s="10"/>
      <c r="T21" s="10"/>
      <c r="U21" s="10"/>
      <c r="V21" s="40"/>
      <c r="W21" s="10"/>
      <c r="X21" s="10"/>
      <c r="Y21" s="10"/>
      <c r="Z21" s="10"/>
      <c r="AA21" s="41"/>
      <c r="AB21" s="41"/>
      <c r="AC21" s="10"/>
      <c r="AD21" s="10">
        <v>0</v>
      </c>
    </row>
    <row r="22" ht="50" hidden="1" customHeight="1" spans="1:30">
      <c r="A22" s="39" t="s">
        <v>1775</v>
      </c>
      <c r="B22" s="10" t="s">
        <v>1712</v>
      </c>
      <c r="C22" s="10" t="s">
        <v>1713</v>
      </c>
      <c r="D22" s="10">
        <v>2013</v>
      </c>
      <c r="E22" s="40" t="s">
        <v>1776</v>
      </c>
      <c r="F22" s="10"/>
      <c r="G22" s="10" t="s">
        <v>1777</v>
      </c>
      <c r="H22" s="40" t="s">
        <v>1778</v>
      </c>
      <c r="I22" s="41">
        <v>24</v>
      </c>
      <c r="J22" s="41">
        <v>22</v>
      </c>
      <c r="K22" s="41">
        <v>2</v>
      </c>
      <c r="L22" s="41">
        <v>22</v>
      </c>
      <c r="M22" s="41">
        <v>22</v>
      </c>
      <c r="N22" s="41">
        <v>0</v>
      </c>
      <c r="O22" s="10" t="s">
        <v>23</v>
      </c>
      <c r="P22" s="10" t="s">
        <v>1719</v>
      </c>
      <c r="Q22" s="10"/>
      <c r="R22" s="10"/>
      <c r="S22" s="10"/>
      <c r="T22" s="10"/>
      <c r="U22" s="10"/>
      <c r="V22" s="40"/>
      <c r="W22" s="10"/>
      <c r="X22" s="10"/>
      <c r="Y22" s="10"/>
      <c r="Z22" s="10"/>
      <c r="AA22" s="41"/>
      <c r="AB22" s="41"/>
      <c r="AC22" s="10"/>
      <c r="AD22" s="10">
        <v>0</v>
      </c>
    </row>
    <row r="23" ht="50" hidden="1" customHeight="1" spans="1:30">
      <c r="A23" s="39" t="s">
        <v>1779</v>
      </c>
      <c r="B23" s="10" t="s">
        <v>1712</v>
      </c>
      <c r="C23" s="10" t="s">
        <v>1713</v>
      </c>
      <c r="D23" s="10">
        <v>2013</v>
      </c>
      <c r="E23" s="40" t="s">
        <v>1780</v>
      </c>
      <c r="F23" s="10"/>
      <c r="G23" s="10" t="s">
        <v>1781</v>
      </c>
      <c r="H23" s="40" t="s">
        <v>1782</v>
      </c>
      <c r="I23" s="41">
        <v>27</v>
      </c>
      <c r="J23" s="41">
        <v>25</v>
      </c>
      <c r="K23" s="41">
        <v>2</v>
      </c>
      <c r="L23" s="41">
        <v>25</v>
      </c>
      <c r="M23" s="41">
        <v>25</v>
      </c>
      <c r="N23" s="41">
        <v>0</v>
      </c>
      <c r="O23" s="10" t="s">
        <v>23</v>
      </c>
      <c r="P23" s="10" t="s">
        <v>1759</v>
      </c>
      <c r="Q23" s="10"/>
      <c r="R23" s="10"/>
      <c r="S23" s="10"/>
      <c r="T23" s="10"/>
      <c r="U23" s="10"/>
      <c r="V23" s="40"/>
      <c r="W23" s="10"/>
      <c r="X23" s="10"/>
      <c r="Y23" s="10"/>
      <c r="Z23" s="10"/>
      <c r="AA23" s="41"/>
      <c r="AB23" s="41"/>
      <c r="AC23" s="10"/>
      <c r="AD23" s="10">
        <v>0</v>
      </c>
    </row>
    <row r="24" ht="74" hidden="1" customHeight="1" spans="1:30">
      <c r="A24" s="39" t="s">
        <v>1783</v>
      </c>
      <c r="B24" s="10" t="s">
        <v>1712</v>
      </c>
      <c r="C24" s="10" t="s">
        <v>1713</v>
      </c>
      <c r="D24" s="10">
        <v>2013</v>
      </c>
      <c r="E24" s="40" t="s">
        <v>1784</v>
      </c>
      <c r="F24" s="10"/>
      <c r="G24" s="10" t="s">
        <v>1781</v>
      </c>
      <c r="H24" s="40" t="s">
        <v>1785</v>
      </c>
      <c r="I24" s="41">
        <v>43</v>
      </c>
      <c r="J24" s="41">
        <v>40</v>
      </c>
      <c r="K24" s="41">
        <v>3</v>
      </c>
      <c r="L24" s="41">
        <v>40</v>
      </c>
      <c r="M24" s="41">
        <v>40</v>
      </c>
      <c r="N24" s="41">
        <v>0</v>
      </c>
      <c r="O24" s="10" t="s">
        <v>23</v>
      </c>
      <c r="P24" s="10" t="s">
        <v>1759</v>
      </c>
      <c r="Q24" s="10"/>
      <c r="R24" s="10"/>
      <c r="S24" s="10"/>
      <c r="T24" s="10"/>
      <c r="U24" s="10"/>
      <c r="V24" s="40"/>
      <c r="W24" s="10"/>
      <c r="X24" s="10"/>
      <c r="Y24" s="10"/>
      <c r="Z24" s="10"/>
      <c r="AA24" s="41"/>
      <c r="AB24" s="41"/>
      <c r="AC24" s="10"/>
      <c r="AD24" s="10">
        <v>0</v>
      </c>
    </row>
    <row r="25" ht="50" hidden="1" customHeight="1" spans="1:30">
      <c r="A25" s="39" t="s">
        <v>1786</v>
      </c>
      <c r="B25" s="10" t="s">
        <v>1712</v>
      </c>
      <c r="C25" s="10" t="s">
        <v>1713</v>
      </c>
      <c r="D25" s="10">
        <v>2013</v>
      </c>
      <c r="E25" s="40" t="s">
        <v>1787</v>
      </c>
      <c r="F25" s="10"/>
      <c r="G25" s="10" t="s">
        <v>1781</v>
      </c>
      <c r="H25" s="44"/>
      <c r="I25" s="41">
        <v>8</v>
      </c>
      <c r="J25" s="41">
        <v>7</v>
      </c>
      <c r="K25" s="41">
        <v>1</v>
      </c>
      <c r="L25" s="41">
        <v>7</v>
      </c>
      <c r="M25" s="41">
        <v>7</v>
      </c>
      <c r="N25" s="41">
        <v>0</v>
      </c>
      <c r="O25" s="10" t="s">
        <v>23</v>
      </c>
      <c r="P25" s="10" t="s">
        <v>1789</v>
      </c>
      <c r="Q25" s="10"/>
      <c r="R25" s="10"/>
      <c r="S25" s="10"/>
      <c r="T25" s="10"/>
      <c r="U25" s="10"/>
      <c r="V25" s="40"/>
      <c r="W25" s="10"/>
      <c r="X25" s="10"/>
      <c r="Y25" s="10"/>
      <c r="Z25" s="10"/>
      <c r="AA25" s="41"/>
      <c r="AB25" s="41"/>
      <c r="AC25" s="10"/>
      <c r="AD25" s="10">
        <v>0</v>
      </c>
    </row>
    <row r="26" ht="50" customHeight="1" spans="1:30">
      <c r="A26" s="39" t="s">
        <v>1790</v>
      </c>
      <c r="B26" s="10" t="s">
        <v>1712</v>
      </c>
      <c r="C26" s="10" t="s">
        <v>1713</v>
      </c>
      <c r="D26" s="10">
        <v>2013</v>
      </c>
      <c r="E26" s="40" t="s">
        <v>1791</v>
      </c>
      <c r="F26" s="10"/>
      <c r="G26" s="10" t="s">
        <v>1792</v>
      </c>
      <c r="H26" s="44"/>
      <c r="I26" s="41">
        <v>10</v>
      </c>
      <c r="J26" s="41">
        <v>10</v>
      </c>
      <c r="K26" s="41">
        <v>0</v>
      </c>
      <c r="L26" s="41">
        <v>10</v>
      </c>
      <c r="M26" s="41">
        <v>10</v>
      </c>
      <c r="N26" s="41">
        <v>0</v>
      </c>
      <c r="O26" s="10" t="s">
        <v>23</v>
      </c>
      <c r="P26" s="10" t="s">
        <v>1725</v>
      </c>
      <c r="Q26" s="10"/>
      <c r="R26" s="10"/>
      <c r="S26" s="10"/>
      <c r="T26" s="10"/>
      <c r="U26" s="10"/>
      <c r="V26" s="40"/>
      <c r="W26" s="10"/>
      <c r="X26" s="10"/>
      <c r="Y26" s="10"/>
      <c r="Z26" s="10"/>
      <c r="AA26" s="41"/>
      <c r="AB26" s="41"/>
      <c r="AC26" s="10"/>
      <c r="AD26" s="10">
        <v>0</v>
      </c>
    </row>
    <row r="27" ht="50" hidden="1" customHeight="1" spans="1:30">
      <c r="A27" s="39" t="s">
        <v>1794</v>
      </c>
      <c r="B27" s="10" t="s">
        <v>1712</v>
      </c>
      <c r="C27" s="10" t="s">
        <v>1713</v>
      </c>
      <c r="D27" s="10">
        <v>2013</v>
      </c>
      <c r="E27" s="40" t="s">
        <v>1795</v>
      </c>
      <c r="F27" s="10"/>
      <c r="G27" s="10" t="s">
        <v>1796</v>
      </c>
      <c r="H27" s="40" t="s">
        <v>1797</v>
      </c>
      <c r="I27" s="41">
        <v>47</v>
      </c>
      <c r="J27" s="41">
        <v>40</v>
      </c>
      <c r="K27" s="41">
        <v>7</v>
      </c>
      <c r="L27" s="41">
        <v>40</v>
      </c>
      <c r="M27" s="41">
        <v>40</v>
      </c>
      <c r="N27" s="41">
        <v>0</v>
      </c>
      <c r="O27" s="10" t="s">
        <v>23</v>
      </c>
      <c r="P27" s="10" t="s">
        <v>1734</v>
      </c>
      <c r="Q27" s="10"/>
      <c r="R27" s="10"/>
      <c r="S27" s="10"/>
      <c r="T27" s="10"/>
      <c r="U27" s="10"/>
      <c r="V27" s="40"/>
      <c r="W27" s="10"/>
      <c r="X27" s="10"/>
      <c r="Y27" s="10"/>
      <c r="Z27" s="10"/>
      <c r="AA27" s="41"/>
      <c r="AB27" s="41"/>
      <c r="AC27" s="10"/>
      <c r="AD27" s="10">
        <v>0</v>
      </c>
    </row>
    <row r="28" ht="50" hidden="1" customHeight="1" spans="1:30">
      <c r="A28" s="39" t="s">
        <v>1798</v>
      </c>
      <c r="B28" s="10" t="s">
        <v>1712</v>
      </c>
      <c r="C28" s="10" t="s">
        <v>1713</v>
      </c>
      <c r="D28" s="10">
        <v>2013</v>
      </c>
      <c r="E28" s="40" t="s">
        <v>1799</v>
      </c>
      <c r="F28" s="10"/>
      <c r="G28" s="10" t="s">
        <v>1800</v>
      </c>
      <c r="H28" s="40" t="s">
        <v>1801</v>
      </c>
      <c r="I28" s="41">
        <v>71</v>
      </c>
      <c r="J28" s="41">
        <v>50</v>
      </c>
      <c r="K28" s="41">
        <v>21</v>
      </c>
      <c r="L28" s="41">
        <v>50</v>
      </c>
      <c r="M28" s="41">
        <v>50</v>
      </c>
      <c r="N28" s="41">
        <v>0</v>
      </c>
      <c r="O28" s="10" t="s">
        <v>23</v>
      </c>
      <c r="P28" s="10" t="s">
        <v>1759</v>
      </c>
      <c r="Q28" s="10"/>
      <c r="R28" s="10"/>
      <c r="S28" s="10"/>
      <c r="T28" s="10"/>
      <c r="U28" s="10"/>
      <c r="V28" s="40"/>
      <c r="W28" s="10"/>
      <c r="X28" s="10"/>
      <c r="Y28" s="10"/>
      <c r="Z28" s="10"/>
      <c r="AA28" s="41"/>
      <c r="AB28" s="41"/>
      <c r="AC28" s="10"/>
      <c r="AD28" s="10">
        <v>0</v>
      </c>
    </row>
    <row r="29" ht="50" hidden="1" customHeight="1" spans="1:30">
      <c r="A29" s="39" t="s">
        <v>1802</v>
      </c>
      <c r="B29" s="10" t="s">
        <v>1712</v>
      </c>
      <c r="C29" s="10" t="s">
        <v>1713</v>
      </c>
      <c r="D29" s="10">
        <v>2013</v>
      </c>
      <c r="E29" s="40" t="s">
        <v>1803</v>
      </c>
      <c r="F29" s="10"/>
      <c r="G29" s="10" t="s">
        <v>1804</v>
      </c>
      <c r="H29" s="40" t="s">
        <v>1805</v>
      </c>
      <c r="I29" s="41">
        <v>25</v>
      </c>
      <c r="J29" s="41">
        <v>23</v>
      </c>
      <c r="K29" s="41">
        <v>2</v>
      </c>
      <c r="L29" s="41">
        <v>23</v>
      </c>
      <c r="M29" s="41">
        <v>23</v>
      </c>
      <c r="N29" s="41">
        <v>0</v>
      </c>
      <c r="O29" s="10" t="s">
        <v>23</v>
      </c>
      <c r="P29" s="10" t="s">
        <v>1759</v>
      </c>
      <c r="Q29" s="10"/>
      <c r="R29" s="10"/>
      <c r="S29" s="10"/>
      <c r="T29" s="10"/>
      <c r="U29" s="10"/>
      <c r="V29" s="40"/>
      <c r="W29" s="10"/>
      <c r="X29" s="10"/>
      <c r="Y29" s="10"/>
      <c r="Z29" s="10"/>
      <c r="AA29" s="41"/>
      <c r="AB29" s="41"/>
      <c r="AC29" s="10"/>
      <c r="AD29" s="10">
        <v>0</v>
      </c>
    </row>
    <row r="30" ht="50" hidden="1" customHeight="1" spans="1:30">
      <c r="A30" s="39" t="s">
        <v>1806</v>
      </c>
      <c r="B30" s="10" t="s">
        <v>1712</v>
      </c>
      <c r="C30" s="10" t="s">
        <v>1713</v>
      </c>
      <c r="D30" s="10">
        <v>2013</v>
      </c>
      <c r="E30" s="40" t="s">
        <v>1807</v>
      </c>
      <c r="F30" s="10"/>
      <c r="G30" s="10" t="s">
        <v>1808</v>
      </c>
      <c r="H30" s="40" t="s">
        <v>1809</v>
      </c>
      <c r="I30" s="41">
        <v>85</v>
      </c>
      <c r="J30" s="41">
        <v>80</v>
      </c>
      <c r="K30" s="41">
        <v>5</v>
      </c>
      <c r="L30" s="41">
        <v>80</v>
      </c>
      <c r="M30" s="41">
        <v>80</v>
      </c>
      <c r="N30" s="41">
        <v>0</v>
      </c>
      <c r="O30" s="10" t="s">
        <v>23</v>
      </c>
      <c r="P30" s="10" t="s">
        <v>1719</v>
      </c>
      <c r="Q30" s="10"/>
      <c r="R30" s="10"/>
      <c r="S30" s="10"/>
      <c r="T30" s="10"/>
      <c r="U30" s="10"/>
      <c r="V30" s="40"/>
      <c r="W30" s="10"/>
      <c r="X30" s="10"/>
      <c r="Y30" s="10"/>
      <c r="Z30" s="10"/>
      <c r="AA30" s="41"/>
      <c r="AB30" s="41"/>
      <c r="AC30" s="10"/>
      <c r="AD30" s="10">
        <v>0</v>
      </c>
    </row>
    <row r="31" ht="50" hidden="1" customHeight="1" spans="1:30">
      <c r="A31" s="39" t="s">
        <v>1810</v>
      </c>
      <c r="B31" s="10" t="s">
        <v>1712</v>
      </c>
      <c r="C31" s="10" t="s">
        <v>1713</v>
      </c>
      <c r="D31" s="10">
        <v>2013</v>
      </c>
      <c r="E31" s="40" t="s">
        <v>1811</v>
      </c>
      <c r="F31" s="10"/>
      <c r="G31" s="10" t="s">
        <v>1804</v>
      </c>
      <c r="H31" s="40" t="s">
        <v>1812</v>
      </c>
      <c r="I31" s="41">
        <v>45</v>
      </c>
      <c r="J31" s="41">
        <v>40</v>
      </c>
      <c r="K31" s="41">
        <v>5</v>
      </c>
      <c r="L31" s="41">
        <v>40</v>
      </c>
      <c r="M31" s="41">
        <v>40</v>
      </c>
      <c r="N31" s="41">
        <v>0</v>
      </c>
      <c r="O31" s="10" t="s">
        <v>23</v>
      </c>
      <c r="P31" s="10" t="s">
        <v>1734</v>
      </c>
      <c r="Q31" s="10"/>
      <c r="R31" s="10"/>
      <c r="S31" s="10"/>
      <c r="T31" s="10"/>
      <c r="U31" s="10"/>
      <c r="V31" s="40"/>
      <c r="W31" s="10"/>
      <c r="X31" s="10"/>
      <c r="Y31" s="10"/>
      <c r="Z31" s="10"/>
      <c r="AA31" s="41"/>
      <c r="AB31" s="41"/>
      <c r="AC31" s="10"/>
      <c r="AD31" s="10">
        <v>0</v>
      </c>
    </row>
    <row r="32" ht="67" hidden="1" customHeight="1" spans="1:30">
      <c r="A32" s="39" t="e">
        <v>#N/A</v>
      </c>
      <c r="B32" s="10" t="s">
        <v>1712</v>
      </c>
      <c r="C32" s="10" t="s">
        <v>1713</v>
      </c>
      <c r="D32" s="10" t="e">
        <v>#N/A</v>
      </c>
      <c r="E32" s="40" t="s">
        <v>2597</v>
      </c>
      <c r="F32" s="10"/>
      <c r="G32" s="10" t="s">
        <v>2100</v>
      </c>
      <c r="H32" s="40" t="s">
        <v>2598</v>
      </c>
      <c r="I32" s="41">
        <v>50</v>
      </c>
      <c r="J32" s="41">
        <v>45</v>
      </c>
      <c r="K32" s="41">
        <v>5</v>
      </c>
      <c r="L32" s="41">
        <v>45</v>
      </c>
      <c r="M32" s="41">
        <v>45</v>
      </c>
      <c r="N32" s="41">
        <v>0</v>
      </c>
      <c r="O32" s="10" t="s">
        <v>23</v>
      </c>
      <c r="P32" s="10" t="s">
        <v>1719</v>
      </c>
      <c r="Q32" s="10"/>
      <c r="R32" s="10"/>
      <c r="S32" s="10"/>
      <c r="T32" s="10"/>
      <c r="U32" s="10"/>
      <c r="V32" s="40"/>
      <c r="W32" s="10"/>
      <c r="X32" s="10"/>
      <c r="Y32" s="10"/>
      <c r="Z32" s="10"/>
      <c r="AA32" s="41"/>
      <c r="AB32" s="41"/>
      <c r="AC32" s="10"/>
      <c r="AD32" s="10" t="e">
        <v>#N/A</v>
      </c>
    </row>
    <row r="33" ht="50" hidden="1" customHeight="1" spans="1:30">
      <c r="A33" s="39" t="s">
        <v>1813</v>
      </c>
      <c r="B33" s="10" t="s">
        <v>1712</v>
      </c>
      <c r="C33" s="10" t="s">
        <v>1713</v>
      </c>
      <c r="D33" s="10">
        <v>2013</v>
      </c>
      <c r="E33" s="40" t="s">
        <v>1814</v>
      </c>
      <c r="F33" s="10"/>
      <c r="G33" s="10" t="s">
        <v>1737</v>
      </c>
      <c r="H33" s="40" t="s">
        <v>1815</v>
      </c>
      <c r="I33" s="41">
        <v>29</v>
      </c>
      <c r="J33" s="41">
        <v>26</v>
      </c>
      <c r="K33" s="41">
        <v>3</v>
      </c>
      <c r="L33" s="41">
        <v>26</v>
      </c>
      <c r="M33" s="41">
        <v>26</v>
      </c>
      <c r="N33" s="41">
        <v>0</v>
      </c>
      <c r="O33" s="10" t="s">
        <v>23</v>
      </c>
      <c r="P33" s="10" t="s">
        <v>1725</v>
      </c>
      <c r="Q33" s="10"/>
      <c r="R33" s="10"/>
      <c r="S33" s="10"/>
      <c r="T33" s="10"/>
      <c r="U33" s="10"/>
      <c r="V33" s="40"/>
      <c r="W33" s="10"/>
      <c r="X33" s="10"/>
      <c r="Y33" s="10"/>
      <c r="Z33" s="10"/>
      <c r="AA33" s="41"/>
      <c r="AB33" s="41"/>
      <c r="AC33" s="10"/>
      <c r="AD33" s="10">
        <v>0</v>
      </c>
    </row>
    <row r="34" ht="50" hidden="1" customHeight="1" spans="1:30">
      <c r="A34" s="39" t="s">
        <v>1816</v>
      </c>
      <c r="B34" s="10" t="s">
        <v>1712</v>
      </c>
      <c r="C34" s="10" t="s">
        <v>1713</v>
      </c>
      <c r="D34" s="10">
        <v>2013</v>
      </c>
      <c r="E34" s="40" t="s">
        <v>1817</v>
      </c>
      <c r="F34" s="10"/>
      <c r="G34" s="10" t="s">
        <v>1818</v>
      </c>
      <c r="H34" s="40" t="s">
        <v>1819</v>
      </c>
      <c r="I34" s="41">
        <v>26</v>
      </c>
      <c r="J34" s="41">
        <v>23</v>
      </c>
      <c r="K34" s="41">
        <v>3</v>
      </c>
      <c r="L34" s="41">
        <v>23</v>
      </c>
      <c r="M34" s="41">
        <v>23</v>
      </c>
      <c r="N34" s="41">
        <v>0</v>
      </c>
      <c r="O34" s="10" t="s">
        <v>23</v>
      </c>
      <c r="P34" s="10" t="s">
        <v>1719</v>
      </c>
      <c r="Q34" s="10"/>
      <c r="R34" s="10"/>
      <c r="S34" s="10"/>
      <c r="T34" s="10"/>
      <c r="U34" s="10"/>
      <c r="V34" s="40"/>
      <c r="W34" s="10"/>
      <c r="X34" s="10"/>
      <c r="Y34" s="10"/>
      <c r="Z34" s="10"/>
      <c r="AA34" s="41"/>
      <c r="AB34" s="41"/>
      <c r="AC34" s="10"/>
      <c r="AD34" s="10">
        <v>0</v>
      </c>
    </row>
    <row r="35" ht="50" hidden="1" customHeight="1" spans="1:30">
      <c r="A35" s="39" t="s">
        <v>1820</v>
      </c>
      <c r="B35" s="10" t="s">
        <v>1712</v>
      </c>
      <c r="C35" s="10" t="s">
        <v>1713</v>
      </c>
      <c r="D35" s="10">
        <v>2013</v>
      </c>
      <c r="E35" s="40" t="s">
        <v>1821</v>
      </c>
      <c r="F35" s="10"/>
      <c r="G35" s="10" t="s">
        <v>1822</v>
      </c>
      <c r="H35" s="40" t="s">
        <v>1823</v>
      </c>
      <c r="I35" s="41">
        <v>113</v>
      </c>
      <c r="J35" s="41">
        <v>110</v>
      </c>
      <c r="K35" s="41">
        <v>3</v>
      </c>
      <c r="L35" s="41">
        <v>110</v>
      </c>
      <c r="M35" s="41">
        <v>110</v>
      </c>
      <c r="N35" s="41">
        <v>0</v>
      </c>
      <c r="O35" s="10" t="s">
        <v>23</v>
      </c>
      <c r="P35" s="10" t="s">
        <v>1719</v>
      </c>
      <c r="Q35" s="10"/>
      <c r="R35" s="10"/>
      <c r="S35" s="10"/>
      <c r="T35" s="10"/>
      <c r="U35" s="10"/>
      <c r="V35" s="40"/>
      <c r="W35" s="10"/>
      <c r="X35" s="10"/>
      <c r="Y35" s="10"/>
      <c r="Z35" s="10"/>
      <c r="AA35" s="41"/>
      <c r="AB35" s="41"/>
      <c r="AC35" s="10"/>
      <c r="AD35" s="10">
        <v>0</v>
      </c>
    </row>
    <row r="36" ht="50" hidden="1" customHeight="1" spans="1:30">
      <c r="A36" s="39" t="e">
        <v>#N/A</v>
      </c>
      <c r="B36" s="10" t="s">
        <v>1712</v>
      </c>
      <c r="C36" s="10" t="s">
        <v>1713</v>
      </c>
      <c r="D36" s="10" t="e">
        <v>#N/A</v>
      </c>
      <c r="E36" s="40" t="s">
        <v>2599</v>
      </c>
      <c r="F36" s="10"/>
      <c r="G36" s="10" t="s">
        <v>1770</v>
      </c>
      <c r="H36" s="40" t="s">
        <v>2600</v>
      </c>
      <c r="I36" s="41">
        <v>40</v>
      </c>
      <c r="J36" s="41">
        <v>40</v>
      </c>
      <c r="K36" s="41">
        <v>0</v>
      </c>
      <c r="L36" s="41">
        <v>40</v>
      </c>
      <c r="M36" s="41">
        <v>40</v>
      </c>
      <c r="N36" s="41">
        <v>0</v>
      </c>
      <c r="O36" s="10" t="s">
        <v>23</v>
      </c>
      <c r="P36" s="10" t="s">
        <v>1719</v>
      </c>
      <c r="Q36" s="10"/>
      <c r="R36" s="10"/>
      <c r="S36" s="10"/>
      <c r="T36" s="10"/>
      <c r="U36" s="10"/>
      <c r="V36" s="40"/>
      <c r="W36" s="10"/>
      <c r="X36" s="10"/>
      <c r="Y36" s="10"/>
      <c r="Z36" s="10"/>
      <c r="AA36" s="41"/>
      <c r="AB36" s="41"/>
      <c r="AC36" s="10"/>
      <c r="AD36" s="10" t="e">
        <v>#N/A</v>
      </c>
    </row>
    <row r="37" ht="50" hidden="1" customHeight="1" spans="1:30">
      <c r="A37" s="39" t="s">
        <v>1824</v>
      </c>
      <c r="B37" s="10" t="s">
        <v>1712</v>
      </c>
      <c r="C37" s="10" t="s">
        <v>1713</v>
      </c>
      <c r="D37" s="10">
        <v>2013</v>
      </c>
      <c r="E37" s="40" t="s">
        <v>1825</v>
      </c>
      <c r="F37" s="10"/>
      <c r="G37" s="10" t="s">
        <v>1826</v>
      </c>
      <c r="H37" s="40" t="s">
        <v>1827</v>
      </c>
      <c r="I37" s="41">
        <v>45</v>
      </c>
      <c r="J37" s="41">
        <v>45</v>
      </c>
      <c r="K37" s="41">
        <v>0</v>
      </c>
      <c r="L37" s="41">
        <v>50</v>
      </c>
      <c r="M37" s="41">
        <v>45</v>
      </c>
      <c r="N37" s="41">
        <v>5</v>
      </c>
      <c r="O37" s="10" t="s">
        <v>23</v>
      </c>
      <c r="P37" s="10" t="s">
        <v>1719</v>
      </c>
      <c r="Q37" s="10"/>
      <c r="R37" s="10"/>
      <c r="S37" s="10"/>
      <c r="T37" s="10"/>
      <c r="U37" s="10"/>
      <c r="V37" s="40"/>
      <c r="W37" s="10"/>
      <c r="X37" s="10"/>
      <c r="Y37" s="10"/>
      <c r="Z37" s="10"/>
      <c r="AA37" s="41"/>
      <c r="AB37" s="41"/>
      <c r="AC37" s="10"/>
      <c r="AD37" s="10">
        <v>0</v>
      </c>
    </row>
    <row r="38" ht="50" hidden="1" customHeight="1" spans="1:30">
      <c r="A38" s="39" t="s">
        <v>1828</v>
      </c>
      <c r="B38" s="10" t="s">
        <v>1712</v>
      </c>
      <c r="C38" s="10" t="s">
        <v>1713</v>
      </c>
      <c r="D38" s="10">
        <v>2013</v>
      </c>
      <c r="E38" s="40" t="s">
        <v>1829</v>
      </c>
      <c r="F38" s="10"/>
      <c r="G38" s="10" t="s">
        <v>1830</v>
      </c>
      <c r="H38" s="40" t="s">
        <v>1831</v>
      </c>
      <c r="I38" s="41">
        <v>195</v>
      </c>
      <c r="J38" s="41">
        <v>130</v>
      </c>
      <c r="K38" s="41">
        <v>65</v>
      </c>
      <c r="L38" s="41">
        <v>76</v>
      </c>
      <c r="M38" s="41">
        <v>76</v>
      </c>
      <c r="N38" s="41">
        <v>0</v>
      </c>
      <c r="O38" s="10" t="s">
        <v>23</v>
      </c>
      <c r="P38" s="10" t="s">
        <v>1789</v>
      </c>
      <c r="Q38" s="10"/>
      <c r="R38" s="10"/>
      <c r="S38" s="10"/>
      <c r="T38" s="10"/>
      <c r="U38" s="10"/>
      <c r="V38" s="40"/>
      <c r="W38" s="10"/>
      <c r="X38" s="10"/>
      <c r="Y38" s="10"/>
      <c r="Z38" s="10"/>
      <c r="AA38" s="41"/>
      <c r="AB38" s="41"/>
      <c r="AC38" s="10"/>
      <c r="AD38" s="10">
        <v>0</v>
      </c>
    </row>
    <row r="39" ht="50" hidden="1" customHeight="1" spans="1:30">
      <c r="A39" s="39" t="e">
        <v>#N/A</v>
      </c>
      <c r="B39" s="10" t="s">
        <v>1712</v>
      </c>
      <c r="C39" s="10" t="s">
        <v>1713</v>
      </c>
      <c r="D39" s="10" t="e">
        <v>#N/A</v>
      </c>
      <c r="E39" s="40" t="s">
        <v>2601</v>
      </c>
      <c r="F39" s="10"/>
      <c r="G39" s="10" t="s">
        <v>1770</v>
      </c>
      <c r="H39" s="40" t="s">
        <v>2600</v>
      </c>
      <c r="I39" s="41">
        <v>45</v>
      </c>
      <c r="J39" s="41">
        <v>45</v>
      </c>
      <c r="K39" s="41">
        <v>0</v>
      </c>
      <c r="L39" s="41">
        <v>45</v>
      </c>
      <c r="M39" s="41">
        <v>45</v>
      </c>
      <c r="N39" s="41">
        <v>0</v>
      </c>
      <c r="O39" s="10" t="s">
        <v>23</v>
      </c>
      <c r="P39" s="10" t="s">
        <v>1719</v>
      </c>
      <c r="Q39" s="10"/>
      <c r="R39" s="10"/>
      <c r="S39" s="10"/>
      <c r="T39" s="10"/>
      <c r="U39" s="10"/>
      <c r="V39" s="40"/>
      <c r="W39" s="10"/>
      <c r="X39" s="10"/>
      <c r="Y39" s="10"/>
      <c r="Z39" s="10"/>
      <c r="AA39" s="41"/>
      <c r="AB39" s="41"/>
      <c r="AC39" s="10"/>
      <c r="AD39" s="10" t="e">
        <v>#N/A</v>
      </c>
    </row>
    <row r="40" ht="50" hidden="1" customHeight="1" spans="1:30">
      <c r="A40" s="39" t="s">
        <v>1832</v>
      </c>
      <c r="B40" s="10" t="s">
        <v>1712</v>
      </c>
      <c r="C40" s="10" t="s">
        <v>1713</v>
      </c>
      <c r="D40" s="10">
        <v>2013</v>
      </c>
      <c r="E40" s="40" t="s">
        <v>1833</v>
      </c>
      <c r="F40" s="10"/>
      <c r="G40" s="10" t="s">
        <v>1834</v>
      </c>
      <c r="H40" s="40" t="s">
        <v>1835</v>
      </c>
      <c r="I40" s="41">
        <v>58</v>
      </c>
      <c r="J40" s="41">
        <v>58</v>
      </c>
      <c r="K40" s="41">
        <v>0</v>
      </c>
      <c r="L40" s="41">
        <v>61.9</v>
      </c>
      <c r="M40" s="41">
        <v>58</v>
      </c>
      <c r="N40" s="41">
        <v>3.9</v>
      </c>
      <c r="O40" s="10" t="s">
        <v>23</v>
      </c>
      <c r="P40" s="10" t="s">
        <v>1719</v>
      </c>
      <c r="Q40" s="10"/>
      <c r="R40" s="10"/>
      <c r="S40" s="10"/>
      <c r="T40" s="10"/>
      <c r="U40" s="10"/>
      <c r="V40" s="40"/>
      <c r="W40" s="10"/>
      <c r="X40" s="10"/>
      <c r="Y40" s="10"/>
      <c r="Z40" s="10"/>
      <c r="AA40" s="41"/>
      <c r="AB40" s="41"/>
      <c r="AC40" s="10"/>
      <c r="AD40" s="10">
        <v>0</v>
      </c>
    </row>
    <row r="41" ht="50" hidden="1" customHeight="1" spans="1:30">
      <c r="A41" s="39" t="s">
        <v>1836</v>
      </c>
      <c r="B41" s="10" t="s">
        <v>1712</v>
      </c>
      <c r="C41" s="10" t="s">
        <v>1713</v>
      </c>
      <c r="D41" s="10">
        <v>2013</v>
      </c>
      <c r="E41" s="40" t="s">
        <v>1837</v>
      </c>
      <c r="F41" s="10"/>
      <c r="G41" s="10" t="s">
        <v>1838</v>
      </c>
      <c r="H41" s="40" t="s">
        <v>1839</v>
      </c>
      <c r="I41" s="41">
        <v>48</v>
      </c>
      <c r="J41" s="41">
        <v>48</v>
      </c>
      <c r="K41" s="41">
        <v>0</v>
      </c>
      <c r="L41" s="41">
        <v>49.3</v>
      </c>
      <c r="M41" s="41">
        <v>48</v>
      </c>
      <c r="N41" s="41">
        <v>1.3</v>
      </c>
      <c r="O41" s="10" t="s">
        <v>23</v>
      </c>
      <c r="P41" s="10" t="s">
        <v>1719</v>
      </c>
      <c r="Q41" s="10"/>
      <c r="R41" s="10"/>
      <c r="S41" s="10"/>
      <c r="T41" s="10"/>
      <c r="U41" s="10"/>
      <c r="V41" s="40"/>
      <c r="W41" s="10"/>
      <c r="X41" s="10"/>
      <c r="Y41" s="10"/>
      <c r="Z41" s="10"/>
      <c r="AA41" s="41"/>
      <c r="AB41" s="41"/>
      <c r="AC41" s="10"/>
      <c r="AD41" s="10">
        <v>0</v>
      </c>
    </row>
    <row r="42" ht="50" hidden="1" customHeight="1" spans="1:30">
      <c r="A42" s="39" t="s">
        <v>1844</v>
      </c>
      <c r="B42" s="10" t="s">
        <v>1712</v>
      </c>
      <c r="C42" s="10" t="s">
        <v>1713</v>
      </c>
      <c r="D42" s="10">
        <v>2014</v>
      </c>
      <c r="E42" s="40" t="s">
        <v>1845</v>
      </c>
      <c r="F42" s="10"/>
      <c r="G42" s="10" t="s">
        <v>1846</v>
      </c>
      <c r="H42" s="40"/>
      <c r="I42" s="41">
        <v>55</v>
      </c>
      <c r="J42" s="41">
        <v>50</v>
      </c>
      <c r="K42" s="41">
        <v>5</v>
      </c>
      <c r="L42" s="41">
        <v>53.73</v>
      </c>
      <c r="M42" s="41">
        <v>50</v>
      </c>
      <c r="N42" s="41">
        <v>3.73</v>
      </c>
      <c r="O42" s="10" t="s">
        <v>23</v>
      </c>
      <c r="P42" s="10" t="s">
        <v>1751</v>
      </c>
      <c r="Q42" s="10"/>
      <c r="R42" s="10"/>
      <c r="S42" s="10"/>
      <c r="T42" s="10"/>
      <c r="U42" s="10"/>
      <c r="V42" s="40"/>
      <c r="W42" s="10"/>
      <c r="X42" s="10"/>
      <c r="Y42" s="10"/>
      <c r="Z42" s="10"/>
      <c r="AA42" s="41"/>
      <c r="AB42" s="41"/>
      <c r="AC42" s="10"/>
      <c r="AD42" s="10"/>
    </row>
    <row r="43" ht="50" hidden="1" customHeight="1" spans="1:30">
      <c r="A43" s="39" t="s">
        <v>1847</v>
      </c>
      <c r="B43" s="10" t="s">
        <v>1712</v>
      </c>
      <c r="C43" s="10" t="s">
        <v>1713</v>
      </c>
      <c r="D43" s="10">
        <v>2014</v>
      </c>
      <c r="E43" s="40" t="s">
        <v>1848</v>
      </c>
      <c r="F43" s="10"/>
      <c r="G43" s="10" t="s">
        <v>1849</v>
      </c>
      <c r="H43" s="40"/>
      <c r="I43" s="41">
        <v>38</v>
      </c>
      <c r="J43" s="41">
        <v>38</v>
      </c>
      <c r="K43" s="41">
        <v>0</v>
      </c>
      <c r="L43" s="41">
        <v>76</v>
      </c>
      <c r="M43" s="41">
        <v>38</v>
      </c>
      <c r="N43" s="41">
        <v>38</v>
      </c>
      <c r="O43" s="10" t="s">
        <v>23</v>
      </c>
      <c r="P43" s="10" t="s">
        <v>1759</v>
      </c>
      <c r="Q43" s="10"/>
      <c r="R43" s="10"/>
      <c r="S43" s="10"/>
      <c r="T43" s="10"/>
      <c r="U43" s="10"/>
      <c r="V43" s="40"/>
      <c r="W43" s="10"/>
      <c r="X43" s="10"/>
      <c r="Y43" s="10"/>
      <c r="Z43" s="10"/>
      <c r="AA43" s="41"/>
      <c r="AB43" s="41"/>
      <c r="AC43" s="10"/>
      <c r="AD43" s="10"/>
    </row>
    <row r="44" ht="50" hidden="1" customHeight="1" spans="1:30">
      <c r="A44" s="39" t="s">
        <v>1850</v>
      </c>
      <c r="B44" s="10" t="s">
        <v>1712</v>
      </c>
      <c r="C44" s="10" t="s">
        <v>1713</v>
      </c>
      <c r="D44" s="10">
        <v>2014</v>
      </c>
      <c r="E44" s="40" t="s">
        <v>1851</v>
      </c>
      <c r="F44" s="10"/>
      <c r="G44" s="10" t="s">
        <v>1852</v>
      </c>
      <c r="H44" s="40"/>
      <c r="I44" s="41">
        <v>124.78</v>
      </c>
      <c r="J44" s="41">
        <v>124.78</v>
      </c>
      <c r="K44" s="41">
        <v>0</v>
      </c>
      <c r="L44" s="41">
        <v>124.78</v>
      </c>
      <c r="M44" s="41">
        <v>124.78</v>
      </c>
      <c r="N44" s="41">
        <v>0</v>
      </c>
      <c r="O44" s="10" t="s">
        <v>23</v>
      </c>
      <c r="P44" s="10" t="s">
        <v>1719</v>
      </c>
      <c r="Q44" s="10"/>
      <c r="R44" s="10"/>
      <c r="S44" s="10"/>
      <c r="T44" s="10"/>
      <c r="U44" s="10"/>
      <c r="V44" s="40"/>
      <c r="W44" s="10"/>
      <c r="X44" s="10"/>
      <c r="Y44" s="10"/>
      <c r="Z44" s="10"/>
      <c r="AA44" s="41"/>
      <c r="AB44" s="41"/>
      <c r="AC44" s="10"/>
      <c r="AD44" s="10"/>
    </row>
    <row r="45" ht="50" hidden="1" customHeight="1" spans="1:30">
      <c r="A45" s="39" t="s">
        <v>1853</v>
      </c>
      <c r="B45" s="10" t="s">
        <v>1712</v>
      </c>
      <c r="C45" s="10" t="s">
        <v>1713</v>
      </c>
      <c r="D45" s="10">
        <v>2014</v>
      </c>
      <c r="E45" s="40" t="s">
        <v>1854</v>
      </c>
      <c r="F45" s="10"/>
      <c r="G45" s="10" t="s">
        <v>1855</v>
      </c>
      <c r="H45" s="40"/>
      <c r="I45" s="41">
        <v>185</v>
      </c>
      <c r="J45" s="41">
        <v>185</v>
      </c>
      <c r="K45" s="41">
        <v>0</v>
      </c>
      <c r="L45" s="41">
        <v>185</v>
      </c>
      <c r="M45" s="41">
        <v>185</v>
      </c>
      <c r="N45" s="41">
        <v>0</v>
      </c>
      <c r="O45" s="10" t="s">
        <v>23</v>
      </c>
      <c r="P45" s="10" t="s">
        <v>1789</v>
      </c>
      <c r="Q45" s="10"/>
      <c r="R45" s="10"/>
      <c r="S45" s="10"/>
      <c r="T45" s="10"/>
      <c r="U45" s="10"/>
      <c r="V45" s="40"/>
      <c r="W45" s="10"/>
      <c r="X45" s="10"/>
      <c r="Y45" s="10"/>
      <c r="Z45" s="10"/>
      <c r="AA45" s="41"/>
      <c r="AB45" s="41"/>
      <c r="AC45" s="10"/>
      <c r="AD45" s="10"/>
    </row>
    <row r="46" ht="50" hidden="1" customHeight="1" spans="1:30">
      <c r="A46" s="39" t="e">
        <v>#N/A</v>
      </c>
      <c r="B46" s="10" t="s">
        <v>1712</v>
      </c>
      <c r="C46" s="10" t="s">
        <v>1713</v>
      </c>
      <c r="D46" s="10" t="e">
        <v>#N/A</v>
      </c>
      <c r="E46" s="40" t="s">
        <v>2602</v>
      </c>
      <c r="F46" s="10"/>
      <c r="G46" s="10" t="s">
        <v>1826</v>
      </c>
      <c r="H46" s="40"/>
      <c r="I46" s="41">
        <v>280</v>
      </c>
      <c r="J46" s="41">
        <v>280</v>
      </c>
      <c r="K46" s="41">
        <v>0</v>
      </c>
      <c r="L46" s="41">
        <v>280</v>
      </c>
      <c r="M46" s="41">
        <v>280</v>
      </c>
      <c r="N46" s="41">
        <v>0</v>
      </c>
      <c r="O46" s="10" t="s">
        <v>30</v>
      </c>
      <c r="P46" s="10" t="s">
        <v>1719</v>
      </c>
      <c r="Q46" s="10"/>
      <c r="R46" s="10"/>
      <c r="S46" s="10"/>
      <c r="T46" s="10"/>
      <c r="U46" s="10"/>
      <c r="V46" s="40"/>
      <c r="W46" s="10"/>
      <c r="X46" s="10"/>
      <c r="Y46" s="10"/>
      <c r="Z46" s="10"/>
      <c r="AA46" s="41"/>
      <c r="AB46" s="41"/>
      <c r="AC46" s="10"/>
      <c r="AD46" s="10"/>
    </row>
    <row r="47" ht="50" hidden="1" customHeight="1" spans="1:30">
      <c r="A47" s="39" t="s">
        <v>1856</v>
      </c>
      <c r="B47" s="10" t="s">
        <v>1712</v>
      </c>
      <c r="C47" s="10" t="s">
        <v>1713</v>
      </c>
      <c r="D47" s="10">
        <v>2014</v>
      </c>
      <c r="E47" s="40" t="s">
        <v>1857</v>
      </c>
      <c r="F47" s="10"/>
      <c r="G47" s="10" t="s">
        <v>1858</v>
      </c>
      <c r="H47" s="40"/>
      <c r="I47" s="41">
        <v>63</v>
      </c>
      <c r="J47" s="41">
        <v>63</v>
      </c>
      <c r="K47" s="41">
        <v>0</v>
      </c>
      <c r="L47" s="41">
        <v>68</v>
      </c>
      <c r="M47" s="41">
        <v>63</v>
      </c>
      <c r="N47" s="41">
        <v>5</v>
      </c>
      <c r="O47" s="10" t="s">
        <v>30</v>
      </c>
      <c r="P47" s="10" t="s">
        <v>1789</v>
      </c>
      <c r="Q47" s="10"/>
      <c r="R47" s="10"/>
      <c r="S47" s="10"/>
      <c r="T47" s="10"/>
      <c r="U47" s="10"/>
      <c r="V47" s="40"/>
      <c r="W47" s="10"/>
      <c r="X47" s="10"/>
      <c r="Y47" s="10"/>
      <c r="Z47" s="10"/>
      <c r="AA47" s="41"/>
      <c r="AB47" s="41"/>
      <c r="AC47" s="10"/>
      <c r="AD47" s="10"/>
    </row>
    <row r="48" ht="50" hidden="1" customHeight="1" spans="1:30">
      <c r="A48" s="39" t="s">
        <v>1859</v>
      </c>
      <c r="B48" s="10" t="s">
        <v>1712</v>
      </c>
      <c r="C48" s="10" t="s">
        <v>1713</v>
      </c>
      <c r="D48" s="10">
        <v>2014</v>
      </c>
      <c r="E48" s="40" t="s">
        <v>1860</v>
      </c>
      <c r="F48" s="10"/>
      <c r="G48" s="10" t="s">
        <v>1770</v>
      </c>
      <c r="H48" s="40"/>
      <c r="I48" s="41">
        <v>60</v>
      </c>
      <c r="J48" s="41">
        <v>60</v>
      </c>
      <c r="K48" s="41">
        <v>0</v>
      </c>
      <c r="L48" s="41">
        <v>119.08</v>
      </c>
      <c r="M48" s="41">
        <v>60</v>
      </c>
      <c r="N48" s="41">
        <v>59.08</v>
      </c>
      <c r="O48" s="10" t="s">
        <v>23</v>
      </c>
      <c r="P48" s="10" t="s">
        <v>1759</v>
      </c>
      <c r="Q48" s="10"/>
      <c r="R48" s="10"/>
      <c r="S48" s="10"/>
      <c r="T48" s="10"/>
      <c r="U48" s="10"/>
      <c r="V48" s="40"/>
      <c r="W48" s="10"/>
      <c r="X48" s="10"/>
      <c r="Y48" s="10"/>
      <c r="Z48" s="10"/>
      <c r="AA48" s="41"/>
      <c r="AB48" s="41"/>
      <c r="AC48" s="10"/>
      <c r="AD48" s="10"/>
    </row>
    <row r="49" ht="50" hidden="1" customHeight="1" spans="1:30">
      <c r="A49" s="39" t="s">
        <v>1862</v>
      </c>
      <c r="B49" s="10" t="s">
        <v>1712</v>
      </c>
      <c r="C49" s="10" t="s">
        <v>1713</v>
      </c>
      <c r="D49" s="10">
        <v>2014</v>
      </c>
      <c r="E49" s="40" t="s">
        <v>1863</v>
      </c>
      <c r="F49" s="10"/>
      <c r="G49" s="10" t="s">
        <v>1770</v>
      </c>
      <c r="H49" s="40"/>
      <c r="I49" s="41">
        <v>300</v>
      </c>
      <c r="J49" s="41">
        <v>300</v>
      </c>
      <c r="K49" s="41">
        <v>0</v>
      </c>
      <c r="L49" s="41">
        <v>415</v>
      </c>
      <c r="M49" s="41">
        <v>300</v>
      </c>
      <c r="N49" s="41">
        <v>115</v>
      </c>
      <c r="O49" s="10" t="s">
        <v>30</v>
      </c>
      <c r="P49" s="10" t="s">
        <v>1789</v>
      </c>
      <c r="Q49" s="10"/>
      <c r="R49" s="10"/>
      <c r="S49" s="10"/>
      <c r="T49" s="10"/>
      <c r="U49" s="10"/>
      <c r="V49" s="40"/>
      <c r="W49" s="10"/>
      <c r="X49" s="10"/>
      <c r="Y49" s="10"/>
      <c r="Z49" s="10"/>
      <c r="AA49" s="41"/>
      <c r="AB49" s="41"/>
      <c r="AC49" s="10"/>
      <c r="AD49" s="10"/>
    </row>
    <row r="50" ht="50" hidden="1" customHeight="1" spans="1:30">
      <c r="A50" s="39" t="s">
        <v>1866</v>
      </c>
      <c r="B50" s="10" t="s">
        <v>1712</v>
      </c>
      <c r="C50" s="10" t="s">
        <v>1713</v>
      </c>
      <c r="D50" s="10">
        <v>2014</v>
      </c>
      <c r="E50" s="40" t="s">
        <v>1867</v>
      </c>
      <c r="F50" s="10"/>
      <c r="G50" s="10" t="s">
        <v>1868</v>
      </c>
      <c r="H50" s="40"/>
      <c r="I50" s="41">
        <v>100</v>
      </c>
      <c r="J50" s="41">
        <v>100</v>
      </c>
      <c r="K50" s="41">
        <v>0</v>
      </c>
      <c r="L50" s="41">
        <v>122.97</v>
      </c>
      <c r="M50" s="41">
        <v>100</v>
      </c>
      <c r="N50" s="41">
        <v>22.97</v>
      </c>
      <c r="O50" s="10" t="s">
        <v>23</v>
      </c>
      <c r="P50" s="10" t="s">
        <v>1759</v>
      </c>
      <c r="Q50" s="10"/>
      <c r="R50" s="10"/>
      <c r="S50" s="10"/>
      <c r="T50" s="10"/>
      <c r="U50" s="10"/>
      <c r="V50" s="40"/>
      <c r="W50" s="10"/>
      <c r="X50" s="10"/>
      <c r="Y50" s="10"/>
      <c r="Z50" s="10"/>
      <c r="AA50" s="41"/>
      <c r="AB50" s="41"/>
      <c r="AC50" s="10"/>
      <c r="AD50" s="10"/>
    </row>
    <row r="51" ht="50" hidden="1" customHeight="1" spans="1:30">
      <c r="A51" s="39" t="s">
        <v>1869</v>
      </c>
      <c r="B51" s="10" t="s">
        <v>1712</v>
      </c>
      <c r="C51" s="10" t="s">
        <v>1713</v>
      </c>
      <c r="D51" s="10">
        <v>2014</v>
      </c>
      <c r="E51" s="40" t="s">
        <v>1870</v>
      </c>
      <c r="F51" s="10"/>
      <c r="G51" s="10" t="s">
        <v>1868</v>
      </c>
      <c r="H51" s="40"/>
      <c r="I51" s="41">
        <v>216</v>
      </c>
      <c r="J51" s="41">
        <v>216</v>
      </c>
      <c r="K51" s="41">
        <v>0</v>
      </c>
      <c r="L51" s="41">
        <v>387</v>
      </c>
      <c r="M51" s="41">
        <v>216</v>
      </c>
      <c r="N51" s="41">
        <v>171</v>
      </c>
      <c r="O51" s="10" t="s">
        <v>23</v>
      </c>
      <c r="P51" s="10" t="s">
        <v>1759</v>
      </c>
      <c r="Q51" s="10"/>
      <c r="R51" s="10"/>
      <c r="S51" s="10"/>
      <c r="T51" s="10"/>
      <c r="U51" s="10"/>
      <c r="V51" s="40"/>
      <c r="W51" s="10"/>
      <c r="X51" s="10"/>
      <c r="Y51" s="10"/>
      <c r="Z51" s="10"/>
      <c r="AA51" s="41"/>
      <c r="AB51" s="41"/>
      <c r="AC51" s="10"/>
      <c r="AD51" s="10"/>
    </row>
    <row r="52" ht="50" hidden="1" customHeight="1" spans="1:30">
      <c r="A52" s="39" t="s">
        <v>1871</v>
      </c>
      <c r="B52" s="10" t="s">
        <v>1712</v>
      </c>
      <c r="C52" s="10" t="s">
        <v>1713</v>
      </c>
      <c r="D52" s="10">
        <v>2014</v>
      </c>
      <c r="E52" s="40" t="s">
        <v>1872</v>
      </c>
      <c r="F52" s="10"/>
      <c r="G52" s="10" t="s">
        <v>1868</v>
      </c>
      <c r="H52" s="40"/>
      <c r="I52" s="41">
        <v>56</v>
      </c>
      <c r="J52" s="41">
        <v>56</v>
      </c>
      <c r="K52" s="41">
        <v>0</v>
      </c>
      <c r="L52" s="41">
        <v>57.986</v>
      </c>
      <c r="M52" s="41">
        <v>56</v>
      </c>
      <c r="N52" s="41">
        <v>1.986</v>
      </c>
      <c r="O52" s="10" t="s">
        <v>23</v>
      </c>
      <c r="P52" s="10" t="s">
        <v>1759</v>
      </c>
      <c r="Q52" s="10"/>
      <c r="R52" s="10"/>
      <c r="S52" s="10"/>
      <c r="T52" s="10"/>
      <c r="U52" s="10"/>
      <c r="V52" s="40"/>
      <c r="W52" s="10"/>
      <c r="X52" s="10"/>
      <c r="Y52" s="10"/>
      <c r="Z52" s="10"/>
      <c r="AA52" s="41"/>
      <c r="AB52" s="41"/>
      <c r="AC52" s="10"/>
      <c r="AD52" s="10"/>
    </row>
    <row r="53" ht="50" hidden="1" customHeight="1" spans="1:30">
      <c r="A53" s="39" t="s">
        <v>1873</v>
      </c>
      <c r="B53" s="10" t="s">
        <v>1712</v>
      </c>
      <c r="C53" s="10" t="s">
        <v>1713</v>
      </c>
      <c r="D53" s="10">
        <v>2014</v>
      </c>
      <c r="E53" s="40" t="s">
        <v>1874</v>
      </c>
      <c r="F53" s="10"/>
      <c r="G53" s="10" t="s">
        <v>1875</v>
      </c>
      <c r="H53" s="40"/>
      <c r="I53" s="41">
        <v>22</v>
      </c>
      <c r="J53" s="41">
        <v>20</v>
      </c>
      <c r="K53" s="41">
        <v>2</v>
      </c>
      <c r="L53" s="41">
        <v>22</v>
      </c>
      <c r="M53" s="41">
        <v>20</v>
      </c>
      <c r="N53" s="41">
        <v>2</v>
      </c>
      <c r="O53" s="10" t="s">
        <v>23</v>
      </c>
      <c r="P53" s="10" t="s">
        <v>1751</v>
      </c>
      <c r="Q53" s="10"/>
      <c r="R53" s="10"/>
      <c r="S53" s="10"/>
      <c r="T53" s="10"/>
      <c r="U53" s="10"/>
      <c r="V53" s="40"/>
      <c r="W53" s="10"/>
      <c r="X53" s="10"/>
      <c r="Y53" s="10"/>
      <c r="Z53" s="10"/>
      <c r="AA53" s="41"/>
      <c r="AB53" s="41"/>
      <c r="AC53" s="10"/>
      <c r="AD53" s="10"/>
    </row>
    <row r="54" ht="50" hidden="1" customHeight="1" spans="1:30">
      <c r="A54" s="39" t="s">
        <v>1877</v>
      </c>
      <c r="B54" s="10" t="s">
        <v>1712</v>
      </c>
      <c r="C54" s="10" t="s">
        <v>1713</v>
      </c>
      <c r="D54" s="10">
        <v>2014</v>
      </c>
      <c r="E54" s="40" t="s">
        <v>1878</v>
      </c>
      <c r="F54" s="10"/>
      <c r="G54" s="10" t="s">
        <v>1879</v>
      </c>
      <c r="H54" s="40"/>
      <c r="I54" s="41">
        <v>228</v>
      </c>
      <c r="J54" s="41">
        <v>200</v>
      </c>
      <c r="K54" s="41">
        <v>28</v>
      </c>
      <c r="L54" s="41">
        <v>200</v>
      </c>
      <c r="M54" s="41">
        <v>200</v>
      </c>
      <c r="N54" s="41">
        <v>0</v>
      </c>
      <c r="O54" s="10" t="s">
        <v>23</v>
      </c>
      <c r="P54" s="10" t="s">
        <v>1881</v>
      </c>
      <c r="Q54" s="10"/>
      <c r="R54" s="10"/>
      <c r="S54" s="10"/>
      <c r="T54" s="10"/>
      <c r="U54" s="10"/>
      <c r="V54" s="40"/>
      <c r="W54" s="10"/>
      <c r="X54" s="10"/>
      <c r="Y54" s="10"/>
      <c r="Z54" s="10"/>
      <c r="AA54" s="41"/>
      <c r="AB54" s="41"/>
      <c r="AC54" s="10"/>
      <c r="AD54" s="10"/>
    </row>
    <row r="55" ht="50" hidden="1" customHeight="1" spans="1:30">
      <c r="A55" s="39" t="s">
        <v>1882</v>
      </c>
      <c r="B55" s="10" t="s">
        <v>1712</v>
      </c>
      <c r="C55" s="10" t="s">
        <v>1713</v>
      </c>
      <c r="D55" s="10">
        <v>2014</v>
      </c>
      <c r="E55" s="40" t="s">
        <v>1883</v>
      </c>
      <c r="F55" s="10"/>
      <c r="G55" s="10" t="s">
        <v>1822</v>
      </c>
      <c r="H55" s="40"/>
      <c r="I55" s="41">
        <v>28</v>
      </c>
      <c r="J55" s="41">
        <v>25</v>
      </c>
      <c r="K55" s="41">
        <v>3</v>
      </c>
      <c r="L55" s="41">
        <v>25</v>
      </c>
      <c r="M55" s="41">
        <v>25</v>
      </c>
      <c r="N55" s="41">
        <v>0</v>
      </c>
      <c r="O55" s="10" t="s">
        <v>23</v>
      </c>
      <c r="P55" s="10" t="s">
        <v>1751</v>
      </c>
      <c r="Q55" s="10"/>
      <c r="R55" s="10"/>
      <c r="S55" s="10"/>
      <c r="T55" s="10"/>
      <c r="U55" s="10"/>
      <c r="V55" s="40"/>
      <c r="W55" s="10"/>
      <c r="X55" s="10"/>
      <c r="Y55" s="10"/>
      <c r="Z55" s="10"/>
      <c r="AA55" s="41"/>
      <c r="AB55" s="41"/>
      <c r="AC55" s="10"/>
      <c r="AD55" s="10"/>
    </row>
    <row r="56" ht="50" hidden="1" customHeight="1" spans="1:30">
      <c r="A56" s="39" t="s">
        <v>1885</v>
      </c>
      <c r="B56" s="10" t="s">
        <v>1712</v>
      </c>
      <c r="C56" s="10" t="s">
        <v>1713</v>
      </c>
      <c r="D56" s="10">
        <v>2014</v>
      </c>
      <c r="E56" s="40" t="s">
        <v>1886</v>
      </c>
      <c r="F56" s="10"/>
      <c r="G56" s="10" t="s">
        <v>1887</v>
      </c>
      <c r="H56" s="40"/>
      <c r="I56" s="41">
        <v>70</v>
      </c>
      <c r="J56" s="41">
        <v>65</v>
      </c>
      <c r="K56" s="41">
        <v>5</v>
      </c>
      <c r="L56" s="41">
        <v>65</v>
      </c>
      <c r="M56" s="41">
        <v>65</v>
      </c>
      <c r="N56" s="41">
        <v>0</v>
      </c>
      <c r="O56" s="10" t="s">
        <v>30</v>
      </c>
      <c r="P56" s="10" t="s">
        <v>1789</v>
      </c>
      <c r="Q56" s="10"/>
      <c r="R56" s="10"/>
      <c r="S56" s="10"/>
      <c r="T56" s="10"/>
      <c r="U56" s="10"/>
      <c r="V56" s="40"/>
      <c r="W56" s="10"/>
      <c r="X56" s="10"/>
      <c r="Y56" s="10"/>
      <c r="Z56" s="10"/>
      <c r="AA56" s="41"/>
      <c r="AB56" s="41"/>
      <c r="AC56" s="10"/>
      <c r="AD56" s="10"/>
    </row>
    <row r="57" ht="50" hidden="1" customHeight="1" spans="1:30">
      <c r="A57" s="39" t="e">
        <v>#N/A</v>
      </c>
      <c r="B57" s="10" t="s">
        <v>1712</v>
      </c>
      <c r="C57" s="10" t="s">
        <v>1713</v>
      </c>
      <c r="D57" s="10" t="e">
        <v>#N/A</v>
      </c>
      <c r="E57" s="40" t="s">
        <v>2603</v>
      </c>
      <c r="F57" s="10"/>
      <c r="G57" s="10" t="s">
        <v>1846</v>
      </c>
      <c r="H57" s="40"/>
      <c r="I57" s="41">
        <v>28</v>
      </c>
      <c r="J57" s="41">
        <v>26</v>
      </c>
      <c r="K57" s="41">
        <v>2</v>
      </c>
      <c r="L57" s="41">
        <v>26</v>
      </c>
      <c r="M57" s="41">
        <v>26</v>
      </c>
      <c r="N57" s="41">
        <v>0</v>
      </c>
      <c r="O57" s="10" t="s">
        <v>30</v>
      </c>
      <c r="P57" s="10" t="s">
        <v>1719</v>
      </c>
      <c r="Q57" s="10"/>
      <c r="R57" s="10"/>
      <c r="S57" s="10"/>
      <c r="T57" s="10"/>
      <c r="U57" s="10"/>
      <c r="V57" s="40"/>
      <c r="W57" s="10"/>
      <c r="X57" s="10"/>
      <c r="Y57" s="10"/>
      <c r="Z57" s="10"/>
      <c r="AA57" s="41"/>
      <c r="AB57" s="41"/>
      <c r="AC57" s="10"/>
      <c r="AD57" s="10"/>
    </row>
    <row r="58" ht="50" hidden="1" customHeight="1" spans="1:30">
      <c r="A58" s="39" t="s">
        <v>1889</v>
      </c>
      <c r="B58" s="10" t="s">
        <v>1712</v>
      </c>
      <c r="C58" s="10" t="s">
        <v>1713</v>
      </c>
      <c r="D58" s="10">
        <v>2014</v>
      </c>
      <c r="E58" s="40" t="s">
        <v>1890</v>
      </c>
      <c r="F58" s="10"/>
      <c r="G58" s="10" t="s">
        <v>1891</v>
      </c>
      <c r="H58" s="40"/>
      <c r="I58" s="41">
        <v>37</v>
      </c>
      <c r="J58" s="41">
        <v>37</v>
      </c>
      <c r="K58" s="41">
        <v>0</v>
      </c>
      <c r="L58" s="41">
        <v>37</v>
      </c>
      <c r="M58" s="41">
        <v>37</v>
      </c>
      <c r="N58" s="41">
        <v>0</v>
      </c>
      <c r="O58" s="10" t="s">
        <v>23</v>
      </c>
      <c r="P58" s="10" t="s">
        <v>1751</v>
      </c>
      <c r="Q58" s="10"/>
      <c r="R58" s="10"/>
      <c r="S58" s="10"/>
      <c r="T58" s="10"/>
      <c r="U58" s="10"/>
      <c r="V58" s="40"/>
      <c r="W58" s="10"/>
      <c r="X58" s="10"/>
      <c r="Y58" s="10"/>
      <c r="Z58" s="10"/>
      <c r="AA58" s="41"/>
      <c r="AB58" s="41"/>
      <c r="AC58" s="10"/>
      <c r="AD58" s="10"/>
    </row>
    <row r="59" ht="50" hidden="1" customHeight="1" spans="1:30">
      <c r="A59" s="39" t="s">
        <v>1893</v>
      </c>
      <c r="B59" s="10" t="s">
        <v>1712</v>
      </c>
      <c r="C59" s="10" t="s">
        <v>1713</v>
      </c>
      <c r="D59" s="10">
        <v>2014</v>
      </c>
      <c r="E59" s="40" t="s">
        <v>1894</v>
      </c>
      <c r="F59" s="10"/>
      <c r="G59" s="10" t="s">
        <v>1792</v>
      </c>
      <c r="H59" s="40"/>
      <c r="I59" s="41">
        <v>22</v>
      </c>
      <c r="J59" s="41">
        <v>20</v>
      </c>
      <c r="K59" s="41">
        <v>2</v>
      </c>
      <c r="L59" s="41">
        <v>22</v>
      </c>
      <c r="M59" s="41">
        <v>22</v>
      </c>
      <c r="N59" s="41">
        <v>0</v>
      </c>
      <c r="O59" s="10" t="s">
        <v>23</v>
      </c>
      <c r="P59" s="10" t="s">
        <v>1759</v>
      </c>
      <c r="Q59" s="10"/>
      <c r="R59" s="10"/>
      <c r="S59" s="10"/>
      <c r="T59" s="10"/>
      <c r="U59" s="10"/>
      <c r="V59" s="40"/>
      <c r="W59" s="10"/>
      <c r="X59" s="10"/>
      <c r="Y59" s="10"/>
      <c r="Z59" s="10"/>
      <c r="AA59" s="41"/>
      <c r="AB59" s="41"/>
      <c r="AC59" s="10"/>
      <c r="AD59" s="10"/>
    </row>
    <row r="60" ht="50" hidden="1" customHeight="1" spans="1:30">
      <c r="A60" s="39" t="s">
        <v>1896</v>
      </c>
      <c r="B60" s="10" t="s">
        <v>1712</v>
      </c>
      <c r="C60" s="10" t="s">
        <v>1713</v>
      </c>
      <c r="D60" s="10">
        <v>2014</v>
      </c>
      <c r="E60" s="40" t="s">
        <v>1897</v>
      </c>
      <c r="F60" s="10"/>
      <c r="G60" s="10" t="s">
        <v>1770</v>
      </c>
      <c r="H60" s="40"/>
      <c r="I60" s="41">
        <v>26</v>
      </c>
      <c r="J60" s="41">
        <v>26</v>
      </c>
      <c r="K60" s="41">
        <v>0</v>
      </c>
      <c r="L60" s="41">
        <v>28</v>
      </c>
      <c r="M60" s="41">
        <v>26</v>
      </c>
      <c r="N60" s="41">
        <v>2</v>
      </c>
      <c r="O60" s="10" t="s">
        <v>23</v>
      </c>
      <c r="P60" s="10" t="s">
        <v>1759</v>
      </c>
      <c r="Q60" s="10"/>
      <c r="R60" s="10"/>
      <c r="S60" s="10"/>
      <c r="T60" s="10"/>
      <c r="U60" s="10"/>
      <c r="V60" s="40"/>
      <c r="W60" s="10"/>
      <c r="X60" s="10"/>
      <c r="Y60" s="10"/>
      <c r="Z60" s="10"/>
      <c r="AA60" s="41"/>
      <c r="AB60" s="41"/>
      <c r="AC60" s="10"/>
      <c r="AD60" s="10"/>
    </row>
    <row r="61" ht="113" hidden="1" customHeight="1" spans="1:30">
      <c r="A61" s="39" t="s">
        <v>1899</v>
      </c>
      <c r="B61" s="10" t="s">
        <v>1712</v>
      </c>
      <c r="C61" s="10" t="s">
        <v>1713</v>
      </c>
      <c r="D61" s="10">
        <v>2014</v>
      </c>
      <c r="E61" s="40" t="s">
        <v>1900</v>
      </c>
      <c r="F61" s="10"/>
      <c r="G61" s="10" t="s">
        <v>1901</v>
      </c>
      <c r="H61" s="45" t="s">
        <v>1902</v>
      </c>
      <c r="I61" s="41">
        <v>100</v>
      </c>
      <c r="J61" s="41">
        <v>100</v>
      </c>
      <c r="K61" s="41">
        <v>0</v>
      </c>
      <c r="L61" s="41">
        <v>125</v>
      </c>
      <c r="M61" s="41">
        <v>100</v>
      </c>
      <c r="N61" s="41">
        <v>25</v>
      </c>
      <c r="O61" s="10" t="s">
        <v>23</v>
      </c>
      <c r="P61" s="10" t="s">
        <v>1719</v>
      </c>
      <c r="Q61" s="10"/>
      <c r="R61" s="10"/>
      <c r="S61" s="10"/>
      <c r="T61" s="10"/>
      <c r="U61" s="10"/>
      <c r="V61" s="40"/>
      <c r="W61" s="10"/>
      <c r="X61" s="10"/>
      <c r="Y61" s="10"/>
      <c r="Z61" s="10"/>
      <c r="AA61" s="41"/>
      <c r="AB61" s="41"/>
      <c r="AC61" s="10"/>
      <c r="AD61" s="10">
        <v>0</v>
      </c>
    </row>
    <row r="62" ht="50" hidden="1" customHeight="1" spans="1:30">
      <c r="A62" s="39" t="s">
        <v>1903</v>
      </c>
      <c r="B62" s="10" t="s">
        <v>1712</v>
      </c>
      <c r="C62" s="10" t="s">
        <v>1713</v>
      </c>
      <c r="D62" s="10">
        <v>2014</v>
      </c>
      <c r="E62" s="40" t="s">
        <v>1904</v>
      </c>
      <c r="F62" s="10"/>
      <c r="G62" s="10" t="s">
        <v>1770</v>
      </c>
      <c r="H62" s="46" t="s">
        <v>1905</v>
      </c>
      <c r="I62" s="41">
        <v>80</v>
      </c>
      <c r="J62" s="41">
        <v>80</v>
      </c>
      <c r="K62" s="41">
        <v>0</v>
      </c>
      <c r="L62" s="41">
        <v>82</v>
      </c>
      <c r="M62" s="41">
        <v>80</v>
      </c>
      <c r="N62" s="41">
        <v>2</v>
      </c>
      <c r="O62" s="10" t="s">
        <v>23</v>
      </c>
      <c r="P62" s="10" t="s">
        <v>1759</v>
      </c>
      <c r="Q62" s="10"/>
      <c r="R62" s="10"/>
      <c r="S62" s="10"/>
      <c r="T62" s="10"/>
      <c r="U62" s="10"/>
      <c r="V62" s="40"/>
      <c r="W62" s="10"/>
      <c r="X62" s="10"/>
      <c r="Y62" s="10"/>
      <c r="Z62" s="10"/>
      <c r="AA62" s="41"/>
      <c r="AB62" s="41"/>
      <c r="AC62" s="10"/>
      <c r="AD62" s="10">
        <v>0</v>
      </c>
    </row>
    <row r="63" ht="50" hidden="1" customHeight="1" spans="1:30">
      <c r="A63" s="39" t="s">
        <v>1906</v>
      </c>
      <c r="B63" s="10" t="s">
        <v>1712</v>
      </c>
      <c r="C63" s="10" t="s">
        <v>1713</v>
      </c>
      <c r="D63" s="10">
        <v>2014</v>
      </c>
      <c r="E63" s="40" t="s">
        <v>1907</v>
      </c>
      <c r="F63" s="10"/>
      <c r="G63" s="10" t="s">
        <v>1908</v>
      </c>
      <c r="H63" s="46" t="s">
        <v>1909</v>
      </c>
      <c r="I63" s="41">
        <v>115</v>
      </c>
      <c r="J63" s="41">
        <v>115</v>
      </c>
      <c r="K63" s="41">
        <v>0</v>
      </c>
      <c r="L63" s="41">
        <v>120</v>
      </c>
      <c r="M63" s="41">
        <v>115</v>
      </c>
      <c r="N63" s="41">
        <v>5</v>
      </c>
      <c r="O63" s="10" t="s">
        <v>23</v>
      </c>
      <c r="P63" s="10" t="s">
        <v>1759</v>
      </c>
      <c r="Q63" s="10"/>
      <c r="R63" s="10"/>
      <c r="S63" s="10"/>
      <c r="T63" s="10"/>
      <c r="U63" s="10"/>
      <c r="V63" s="40"/>
      <c r="W63" s="10"/>
      <c r="X63" s="10"/>
      <c r="Y63" s="10"/>
      <c r="Z63" s="10"/>
      <c r="AA63" s="41"/>
      <c r="AB63" s="41"/>
      <c r="AC63" s="10"/>
      <c r="AD63" s="10">
        <v>0</v>
      </c>
    </row>
    <row r="64" ht="50" hidden="1" customHeight="1" spans="1:30">
      <c r="A64" s="39" t="s">
        <v>1910</v>
      </c>
      <c r="B64" s="10" t="s">
        <v>1712</v>
      </c>
      <c r="C64" s="10" t="s">
        <v>1713</v>
      </c>
      <c r="D64" s="10">
        <v>2014</v>
      </c>
      <c r="E64" s="40" t="s">
        <v>1911</v>
      </c>
      <c r="F64" s="10"/>
      <c r="G64" s="10" t="s">
        <v>1912</v>
      </c>
      <c r="H64" s="46" t="s">
        <v>1913</v>
      </c>
      <c r="I64" s="41">
        <v>94</v>
      </c>
      <c r="J64" s="41">
        <v>94</v>
      </c>
      <c r="K64" s="41">
        <v>0</v>
      </c>
      <c r="L64" s="41">
        <v>100</v>
      </c>
      <c r="M64" s="41">
        <v>94</v>
      </c>
      <c r="N64" s="41">
        <v>6</v>
      </c>
      <c r="O64" s="10" t="s">
        <v>23</v>
      </c>
      <c r="P64" s="10" t="s">
        <v>1759</v>
      </c>
      <c r="Q64" s="10"/>
      <c r="R64" s="10"/>
      <c r="S64" s="10"/>
      <c r="T64" s="10"/>
      <c r="U64" s="10"/>
      <c r="V64" s="40"/>
      <c r="W64" s="10"/>
      <c r="X64" s="10"/>
      <c r="Y64" s="10"/>
      <c r="Z64" s="10"/>
      <c r="AA64" s="41"/>
      <c r="AB64" s="41"/>
      <c r="AC64" s="10"/>
      <c r="AD64" s="10">
        <v>0</v>
      </c>
    </row>
    <row r="65" ht="80" hidden="1" customHeight="1" spans="1:30">
      <c r="A65" s="39" t="s">
        <v>1950</v>
      </c>
      <c r="B65" s="10" t="s">
        <v>1712</v>
      </c>
      <c r="C65" s="10" t="s">
        <v>1713</v>
      </c>
      <c r="D65" s="10">
        <v>2015</v>
      </c>
      <c r="E65" s="40" t="s">
        <v>1951</v>
      </c>
      <c r="F65" s="10"/>
      <c r="G65" s="10" t="s">
        <v>1952</v>
      </c>
      <c r="H65" s="46" t="s">
        <v>1953</v>
      </c>
      <c r="I65" s="41">
        <v>47</v>
      </c>
      <c r="J65" s="41">
        <v>47</v>
      </c>
      <c r="K65" s="41">
        <v>0</v>
      </c>
      <c r="L65" s="41">
        <v>47</v>
      </c>
      <c r="M65" s="41">
        <v>47</v>
      </c>
      <c r="N65" s="41">
        <v>0</v>
      </c>
      <c r="O65" s="10" t="s">
        <v>23</v>
      </c>
      <c r="P65" s="10" t="s">
        <v>1954</v>
      </c>
      <c r="Q65" s="10"/>
      <c r="R65" s="10"/>
      <c r="S65" s="10"/>
      <c r="T65" s="10"/>
      <c r="U65" s="10"/>
      <c r="V65" s="40"/>
      <c r="W65" s="10"/>
      <c r="X65" s="10"/>
      <c r="Y65" s="10"/>
      <c r="Z65" s="10"/>
      <c r="AA65" s="41"/>
      <c r="AB65" s="41"/>
      <c r="AC65" s="10"/>
      <c r="AD65" s="10">
        <v>0</v>
      </c>
    </row>
    <row r="66" ht="50" hidden="1" customHeight="1" spans="1:30">
      <c r="A66" s="39" t="s">
        <v>1921</v>
      </c>
      <c r="B66" s="10" t="s">
        <v>1712</v>
      </c>
      <c r="C66" s="10" t="s">
        <v>1713</v>
      </c>
      <c r="D66" s="10">
        <v>2015</v>
      </c>
      <c r="E66" s="40" t="s">
        <v>1922</v>
      </c>
      <c r="F66" s="10"/>
      <c r="G66" s="10" t="s">
        <v>1923</v>
      </c>
      <c r="H66" s="40"/>
      <c r="I66" s="41">
        <v>65</v>
      </c>
      <c r="J66" s="41">
        <v>65</v>
      </c>
      <c r="K66" s="41">
        <v>0</v>
      </c>
      <c r="L66" s="41">
        <v>65</v>
      </c>
      <c r="M66" s="41">
        <v>65</v>
      </c>
      <c r="N66" s="41">
        <v>0</v>
      </c>
      <c r="O66" s="10" t="s">
        <v>23</v>
      </c>
      <c r="P66" s="10" t="s">
        <v>1719</v>
      </c>
      <c r="Q66" s="10"/>
      <c r="R66" s="10"/>
      <c r="S66" s="10"/>
      <c r="T66" s="10"/>
      <c r="U66" s="10"/>
      <c r="V66" s="40"/>
      <c r="W66" s="10"/>
      <c r="X66" s="10"/>
      <c r="Y66" s="10"/>
      <c r="Z66" s="10"/>
      <c r="AA66" s="41"/>
      <c r="AB66" s="41"/>
      <c r="AC66" s="10"/>
      <c r="AD66" s="10"/>
    </row>
    <row r="67" ht="50" hidden="1" customHeight="1" spans="1:30">
      <c r="A67" s="39" t="s">
        <v>1925</v>
      </c>
      <c r="B67" s="10" t="s">
        <v>1712</v>
      </c>
      <c r="C67" s="10" t="s">
        <v>1713</v>
      </c>
      <c r="D67" s="10">
        <v>2015</v>
      </c>
      <c r="E67" s="40" t="s">
        <v>1926</v>
      </c>
      <c r="F67" s="10"/>
      <c r="G67" s="10" t="s">
        <v>1879</v>
      </c>
      <c r="H67" s="40"/>
      <c r="I67" s="41">
        <v>105</v>
      </c>
      <c r="J67" s="41">
        <v>105</v>
      </c>
      <c r="K67" s="41">
        <v>0</v>
      </c>
      <c r="L67" s="41">
        <v>105</v>
      </c>
      <c r="M67" s="41">
        <v>105</v>
      </c>
      <c r="N67" s="41">
        <v>0</v>
      </c>
      <c r="O67" s="10" t="s">
        <v>23</v>
      </c>
      <c r="P67" s="10" t="s">
        <v>1881</v>
      </c>
      <c r="Q67" s="10"/>
      <c r="R67" s="10"/>
      <c r="S67" s="10"/>
      <c r="T67" s="10"/>
      <c r="U67" s="10"/>
      <c r="V67" s="40"/>
      <c r="W67" s="10"/>
      <c r="X67" s="10"/>
      <c r="Y67" s="10"/>
      <c r="Z67" s="10"/>
      <c r="AA67" s="41"/>
      <c r="AB67" s="41"/>
      <c r="AC67" s="10"/>
      <c r="AD67" s="10"/>
    </row>
    <row r="68" ht="50" hidden="1" customHeight="1" spans="1:30">
      <c r="A68" s="39" t="e">
        <v>#N/A</v>
      </c>
      <c r="B68" s="10" t="s">
        <v>1712</v>
      </c>
      <c r="C68" s="10" t="s">
        <v>1713</v>
      </c>
      <c r="D68" s="10" t="e">
        <v>#N/A</v>
      </c>
      <c r="E68" s="40" t="s">
        <v>2604</v>
      </c>
      <c r="F68" s="10"/>
      <c r="G68" s="10" t="s">
        <v>2605</v>
      </c>
      <c r="H68" s="40"/>
      <c r="I68" s="41">
        <v>116</v>
      </c>
      <c r="J68" s="41">
        <v>116</v>
      </c>
      <c r="K68" s="41">
        <v>0</v>
      </c>
      <c r="L68" s="41">
        <v>116</v>
      </c>
      <c r="M68" s="41">
        <v>116</v>
      </c>
      <c r="N68" s="41">
        <v>0</v>
      </c>
      <c r="O68" s="10" t="s">
        <v>30</v>
      </c>
      <c r="P68" s="10" t="s">
        <v>1719</v>
      </c>
      <c r="Q68" s="10"/>
      <c r="R68" s="10"/>
      <c r="S68" s="10"/>
      <c r="T68" s="10"/>
      <c r="U68" s="10"/>
      <c r="V68" s="40"/>
      <c r="W68" s="10"/>
      <c r="X68" s="10"/>
      <c r="Y68" s="10"/>
      <c r="Z68" s="10"/>
      <c r="AA68" s="41"/>
      <c r="AB68" s="41"/>
      <c r="AC68" s="10"/>
      <c r="AD68" s="10"/>
    </row>
    <row r="69" ht="50" hidden="1" customHeight="1" spans="1:30">
      <c r="A69" s="39" t="s">
        <v>1928</v>
      </c>
      <c r="B69" s="10" t="s">
        <v>1712</v>
      </c>
      <c r="C69" s="10" t="s">
        <v>1713</v>
      </c>
      <c r="D69" s="10">
        <v>2015</v>
      </c>
      <c r="E69" s="40" t="s">
        <v>1929</v>
      </c>
      <c r="F69" s="10"/>
      <c r="G69" s="10" t="s">
        <v>2606</v>
      </c>
      <c r="H69" s="40"/>
      <c r="I69" s="41">
        <v>55</v>
      </c>
      <c r="J69" s="41">
        <v>50</v>
      </c>
      <c r="K69" s="41">
        <v>5</v>
      </c>
      <c r="L69" s="41">
        <v>50</v>
      </c>
      <c r="M69" s="41">
        <v>50</v>
      </c>
      <c r="N69" s="41">
        <v>0</v>
      </c>
      <c r="O69" s="10" t="s">
        <v>30</v>
      </c>
      <c r="P69" s="10" t="s">
        <v>1719</v>
      </c>
      <c r="Q69" s="10"/>
      <c r="R69" s="10"/>
      <c r="S69" s="10"/>
      <c r="T69" s="10"/>
      <c r="U69" s="10"/>
      <c r="V69" s="40"/>
      <c r="W69" s="10"/>
      <c r="X69" s="10"/>
      <c r="Y69" s="10"/>
      <c r="Z69" s="10"/>
      <c r="AA69" s="41"/>
      <c r="AB69" s="41"/>
      <c r="AC69" s="10"/>
      <c r="AD69" s="10"/>
    </row>
    <row r="70" ht="50" hidden="1" customHeight="1" spans="1:30">
      <c r="A70" s="39" t="s">
        <v>1932</v>
      </c>
      <c r="B70" s="10" t="s">
        <v>1712</v>
      </c>
      <c r="C70" s="10" t="s">
        <v>1713</v>
      </c>
      <c r="D70" s="10">
        <v>2015</v>
      </c>
      <c r="E70" s="40" t="s">
        <v>1933</v>
      </c>
      <c r="F70" s="10"/>
      <c r="G70" s="10" t="s">
        <v>1770</v>
      </c>
      <c r="H70" s="40"/>
      <c r="I70" s="41">
        <v>856</v>
      </c>
      <c r="J70" s="41">
        <v>850</v>
      </c>
      <c r="K70" s="41">
        <v>6</v>
      </c>
      <c r="L70" s="41">
        <v>850</v>
      </c>
      <c r="M70" s="41">
        <v>850</v>
      </c>
      <c r="N70" s="41">
        <v>0</v>
      </c>
      <c r="O70" s="10" t="s">
        <v>23</v>
      </c>
      <c r="P70" s="10" t="s">
        <v>1719</v>
      </c>
      <c r="Q70" s="10"/>
      <c r="R70" s="10"/>
      <c r="S70" s="10"/>
      <c r="T70" s="10"/>
      <c r="U70" s="10"/>
      <c r="V70" s="40"/>
      <c r="W70" s="10"/>
      <c r="X70" s="10"/>
      <c r="Y70" s="10"/>
      <c r="Z70" s="10"/>
      <c r="AA70" s="41"/>
      <c r="AB70" s="41"/>
      <c r="AC70" s="10"/>
      <c r="AD70" s="10"/>
    </row>
    <row r="71" ht="50" hidden="1" customHeight="1" spans="1:30">
      <c r="A71" s="39" t="s">
        <v>1936</v>
      </c>
      <c r="B71" s="10" t="s">
        <v>1712</v>
      </c>
      <c r="C71" s="10" t="s">
        <v>1713</v>
      </c>
      <c r="D71" s="10">
        <v>2015</v>
      </c>
      <c r="E71" s="40" t="s">
        <v>1937</v>
      </c>
      <c r="F71" s="10"/>
      <c r="G71" s="10" t="s">
        <v>1938</v>
      </c>
      <c r="H71" s="40"/>
      <c r="I71" s="41">
        <v>409.65</v>
      </c>
      <c r="J71" s="41">
        <v>400</v>
      </c>
      <c r="K71" s="41">
        <v>9.65</v>
      </c>
      <c r="L71" s="41">
        <v>359.65</v>
      </c>
      <c r="M71" s="41">
        <v>359.65</v>
      </c>
      <c r="N71" s="41">
        <v>0</v>
      </c>
      <c r="O71" s="10" t="s">
        <v>23</v>
      </c>
      <c r="P71" s="10" t="s">
        <v>1719</v>
      </c>
      <c r="Q71" s="10"/>
      <c r="R71" s="10"/>
      <c r="S71" s="10"/>
      <c r="T71" s="10"/>
      <c r="U71" s="10"/>
      <c r="V71" s="40"/>
      <c r="W71" s="10"/>
      <c r="X71" s="10"/>
      <c r="Y71" s="10"/>
      <c r="Z71" s="10"/>
      <c r="AA71" s="41"/>
      <c r="AB71" s="41"/>
      <c r="AC71" s="10"/>
      <c r="AD71" s="10"/>
    </row>
    <row r="72" ht="50" hidden="1" customHeight="1" spans="1:30">
      <c r="A72" s="39" t="s">
        <v>1940</v>
      </c>
      <c r="B72" s="10" t="s">
        <v>1712</v>
      </c>
      <c r="C72" s="10" t="s">
        <v>1713</v>
      </c>
      <c r="D72" s="10">
        <v>2015</v>
      </c>
      <c r="E72" s="40" t="s">
        <v>1941</v>
      </c>
      <c r="F72" s="10"/>
      <c r="G72" s="10" t="s">
        <v>1942</v>
      </c>
      <c r="H72" s="40"/>
      <c r="I72" s="41">
        <v>357.37</v>
      </c>
      <c r="J72" s="41">
        <v>350</v>
      </c>
      <c r="K72" s="41">
        <v>7.37</v>
      </c>
      <c r="L72" s="41">
        <v>307.37</v>
      </c>
      <c r="M72" s="41">
        <v>307.37</v>
      </c>
      <c r="N72" s="41">
        <v>0</v>
      </c>
      <c r="O72" s="10" t="s">
        <v>23</v>
      </c>
      <c r="P72" s="10" t="s">
        <v>1719</v>
      </c>
      <c r="Q72" s="10"/>
      <c r="R72" s="10"/>
      <c r="S72" s="10"/>
      <c r="T72" s="10"/>
      <c r="U72" s="10"/>
      <c r="V72" s="40"/>
      <c r="W72" s="10"/>
      <c r="X72" s="10"/>
      <c r="Y72" s="10"/>
      <c r="Z72" s="10"/>
      <c r="AA72" s="41"/>
      <c r="AB72" s="41"/>
      <c r="AC72" s="10"/>
      <c r="AD72" s="10"/>
    </row>
    <row r="73" ht="50" hidden="1" customHeight="1" spans="1:30">
      <c r="A73" s="39" t="s">
        <v>1943</v>
      </c>
      <c r="B73" s="10" t="s">
        <v>1712</v>
      </c>
      <c r="C73" s="10" t="s">
        <v>1713</v>
      </c>
      <c r="D73" s="10">
        <v>2015</v>
      </c>
      <c r="E73" s="40" t="s">
        <v>1944</v>
      </c>
      <c r="F73" s="10"/>
      <c r="G73" s="10" t="s">
        <v>1852</v>
      </c>
      <c r="H73" s="40"/>
      <c r="I73" s="41">
        <v>55</v>
      </c>
      <c r="J73" s="41">
        <v>50</v>
      </c>
      <c r="K73" s="41">
        <v>5</v>
      </c>
      <c r="L73" s="41">
        <v>55</v>
      </c>
      <c r="M73" s="41">
        <v>55</v>
      </c>
      <c r="N73" s="41">
        <v>0</v>
      </c>
      <c r="O73" s="10" t="s">
        <v>23</v>
      </c>
      <c r="P73" s="10" t="s">
        <v>1719</v>
      </c>
      <c r="Q73" s="10"/>
      <c r="R73" s="10"/>
      <c r="S73" s="10"/>
      <c r="T73" s="10"/>
      <c r="U73" s="10"/>
      <c r="V73" s="40"/>
      <c r="W73" s="10"/>
      <c r="X73" s="10"/>
      <c r="Y73" s="10"/>
      <c r="Z73" s="10"/>
      <c r="AA73" s="41"/>
      <c r="AB73" s="41"/>
      <c r="AC73" s="10"/>
      <c r="AD73" s="10"/>
    </row>
    <row r="74" ht="50" hidden="1" customHeight="1" spans="1:30">
      <c r="A74" s="39" t="s">
        <v>1945</v>
      </c>
      <c r="B74" s="10" t="s">
        <v>1712</v>
      </c>
      <c r="C74" s="10" t="s">
        <v>1713</v>
      </c>
      <c r="D74" s="10">
        <v>2015</v>
      </c>
      <c r="E74" s="40" t="s">
        <v>1946</v>
      </c>
      <c r="F74" s="10"/>
      <c r="G74" s="10" t="s">
        <v>1879</v>
      </c>
      <c r="H74" s="40"/>
      <c r="I74" s="41">
        <v>200</v>
      </c>
      <c r="J74" s="41">
        <v>200</v>
      </c>
      <c r="K74" s="41">
        <v>0</v>
      </c>
      <c r="L74" s="41">
        <v>200</v>
      </c>
      <c r="M74" s="41">
        <v>200</v>
      </c>
      <c r="N74" s="41">
        <v>0</v>
      </c>
      <c r="O74" s="10" t="s">
        <v>23</v>
      </c>
      <c r="P74" s="10" t="s">
        <v>1751</v>
      </c>
      <c r="Q74" s="10"/>
      <c r="R74" s="10"/>
      <c r="S74" s="10"/>
      <c r="T74" s="10"/>
      <c r="U74" s="10"/>
      <c r="V74" s="40"/>
      <c r="W74" s="10"/>
      <c r="X74" s="10"/>
      <c r="Y74" s="10"/>
      <c r="Z74" s="10"/>
      <c r="AA74" s="41"/>
      <c r="AB74" s="41"/>
      <c r="AC74" s="10"/>
      <c r="AD74" s="10"/>
    </row>
    <row r="75" ht="64" hidden="1" customHeight="1" spans="1:30">
      <c r="A75" s="39" t="s">
        <v>1955</v>
      </c>
      <c r="B75" s="10" t="s">
        <v>1712</v>
      </c>
      <c r="C75" s="10" t="s">
        <v>1713</v>
      </c>
      <c r="D75" s="10">
        <v>2015</v>
      </c>
      <c r="E75" s="40" t="s">
        <v>1956</v>
      </c>
      <c r="F75" s="10"/>
      <c r="G75" s="10" t="s">
        <v>1879</v>
      </c>
      <c r="H75" s="40" t="s">
        <v>1957</v>
      </c>
      <c r="I75" s="41">
        <v>288</v>
      </c>
      <c r="J75" s="41">
        <v>288</v>
      </c>
      <c r="K75" s="41">
        <v>0</v>
      </c>
      <c r="L75" s="41">
        <v>288</v>
      </c>
      <c r="M75" s="41">
        <v>288</v>
      </c>
      <c r="N75" s="41">
        <v>0</v>
      </c>
      <c r="O75" s="10" t="s">
        <v>23</v>
      </c>
      <c r="P75" s="10" t="s">
        <v>1751</v>
      </c>
      <c r="Q75" s="10"/>
      <c r="R75" s="10"/>
      <c r="S75" s="10"/>
      <c r="T75" s="10"/>
      <c r="U75" s="10"/>
      <c r="V75" s="40"/>
      <c r="W75" s="10"/>
      <c r="X75" s="10"/>
      <c r="Y75" s="10"/>
      <c r="Z75" s="10"/>
      <c r="AA75" s="41"/>
      <c r="AB75" s="41"/>
      <c r="AC75" s="10"/>
      <c r="AD75" s="10">
        <v>0</v>
      </c>
    </row>
    <row r="76" ht="52" hidden="1" customHeight="1" spans="1:30">
      <c r="A76" s="39" t="s">
        <v>1958</v>
      </c>
      <c r="B76" s="10" t="s">
        <v>1712</v>
      </c>
      <c r="C76" s="10" t="s">
        <v>1713</v>
      </c>
      <c r="D76" s="10">
        <v>2015</v>
      </c>
      <c r="E76" s="40" t="s">
        <v>1959</v>
      </c>
      <c r="F76" s="10"/>
      <c r="G76" s="10" t="s">
        <v>1741</v>
      </c>
      <c r="H76" s="40" t="s">
        <v>1960</v>
      </c>
      <c r="I76" s="41">
        <v>2500</v>
      </c>
      <c r="J76" s="41">
        <v>2500</v>
      </c>
      <c r="K76" s="41">
        <v>0</v>
      </c>
      <c r="L76" s="41">
        <v>2500</v>
      </c>
      <c r="M76" s="41">
        <v>2500</v>
      </c>
      <c r="N76" s="41">
        <v>0</v>
      </c>
      <c r="O76" s="10" t="s">
        <v>23</v>
      </c>
      <c r="P76" s="10" t="s">
        <v>1751</v>
      </c>
      <c r="Q76" s="10"/>
      <c r="R76" s="10"/>
      <c r="S76" s="10"/>
      <c r="T76" s="10"/>
      <c r="U76" s="10"/>
      <c r="V76" s="40"/>
      <c r="W76" s="10"/>
      <c r="X76" s="10"/>
      <c r="Y76" s="10"/>
      <c r="Z76" s="10"/>
      <c r="AA76" s="41"/>
      <c r="AB76" s="41"/>
      <c r="AC76" s="10"/>
      <c r="AD76" s="10">
        <v>0</v>
      </c>
    </row>
    <row r="77" ht="50" hidden="1" customHeight="1" spans="1:30">
      <c r="A77" s="39" t="s">
        <v>1961</v>
      </c>
      <c r="B77" s="10" t="s">
        <v>1712</v>
      </c>
      <c r="C77" s="10" t="s">
        <v>1713</v>
      </c>
      <c r="D77" s="10">
        <v>2015</v>
      </c>
      <c r="E77" s="40" t="s">
        <v>1962</v>
      </c>
      <c r="F77" s="10"/>
      <c r="G77" s="10" t="s">
        <v>1963</v>
      </c>
      <c r="H77" s="40" t="s">
        <v>1964</v>
      </c>
      <c r="I77" s="41">
        <v>350</v>
      </c>
      <c r="J77" s="41">
        <v>350</v>
      </c>
      <c r="K77" s="41">
        <v>0</v>
      </c>
      <c r="L77" s="41">
        <v>1012.32</v>
      </c>
      <c r="M77" s="41">
        <v>700</v>
      </c>
      <c r="N77" s="41">
        <v>312.32</v>
      </c>
      <c r="O77" s="10" t="s">
        <v>23</v>
      </c>
      <c r="P77" s="10" t="s">
        <v>1751</v>
      </c>
      <c r="Q77" s="10"/>
      <c r="R77" s="10"/>
      <c r="S77" s="10"/>
      <c r="T77" s="10"/>
      <c r="U77" s="10"/>
      <c r="V77" s="40"/>
      <c r="W77" s="10"/>
      <c r="X77" s="10"/>
      <c r="Y77" s="10"/>
      <c r="Z77" s="10"/>
      <c r="AA77" s="41"/>
      <c r="AB77" s="41"/>
      <c r="AC77" s="10"/>
      <c r="AD77" s="10">
        <v>0</v>
      </c>
    </row>
    <row r="78" ht="50" hidden="1" customHeight="1" spans="1:30">
      <c r="A78" s="39" t="s">
        <v>1965</v>
      </c>
      <c r="B78" s="10" t="s">
        <v>1712</v>
      </c>
      <c r="C78" s="10" t="s">
        <v>1713</v>
      </c>
      <c r="D78" s="10">
        <v>2015</v>
      </c>
      <c r="E78" s="40" t="s">
        <v>1966</v>
      </c>
      <c r="F78" s="10"/>
      <c r="G78" s="10" t="s">
        <v>1963</v>
      </c>
      <c r="H78" s="40" t="s">
        <v>1967</v>
      </c>
      <c r="I78" s="41">
        <v>45</v>
      </c>
      <c r="J78" s="41">
        <v>45</v>
      </c>
      <c r="K78" s="41">
        <v>0</v>
      </c>
      <c r="L78" s="41">
        <v>45</v>
      </c>
      <c r="M78" s="41">
        <v>45</v>
      </c>
      <c r="N78" s="41">
        <v>0</v>
      </c>
      <c r="O78" s="10" t="s">
        <v>23</v>
      </c>
      <c r="P78" s="10" t="s">
        <v>1759</v>
      </c>
      <c r="Q78" s="10"/>
      <c r="R78" s="10"/>
      <c r="S78" s="10"/>
      <c r="T78" s="10"/>
      <c r="U78" s="10" t="s">
        <v>1753</v>
      </c>
      <c r="V78" s="40" t="s">
        <v>1968</v>
      </c>
      <c r="W78" s="10"/>
      <c r="X78" s="10"/>
      <c r="Y78" s="10"/>
      <c r="Z78" s="10"/>
      <c r="AA78" s="41"/>
      <c r="AB78" s="41"/>
      <c r="AC78" s="10"/>
      <c r="AD78" s="10">
        <v>0</v>
      </c>
    </row>
    <row r="79" ht="50" hidden="1" customHeight="1" spans="1:30">
      <c r="A79" s="39" t="s">
        <v>1975</v>
      </c>
      <c r="B79" s="10" t="s">
        <v>1712</v>
      </c>
      <c r="C79" s="10" t="s">
        <v>1713</v>
      </c>
      <c r="D79" s="10">
        <v>2016</v>
      </c>
      <c r="E79" s="40" t="s">
        <v>1976</v>
      </c>
      <c r="F79" s="10"/>
      <c r="G79" s="10" t="s">
        <v>1868</v>
      </c>
      <c r="H79" s="40"/>
      <c r="I79" s="41">
        <v>370</v>
      </c>
      <c r="J79" s="41">
        <v>170</v>
      </c>
      <c r="K79" s="41">
        <v>200</v>
      </c>
      <c r="L79" s="41">
        <v>370</v>
      </c>
      <c r="M79" s="41">
        <v>370</v>
      </c>
      <c r="N79" s="41">
        <v>0</v>
      </c>
      <c r="O79" s="10" t="s">
        <v>23</v>
      </c>
      <c r="P79" s="10" t="s">
        <v>1759</v>
      </c>
      <c r="Q79" s="10"/>
      <c r="R79" s="10"/>
      <c r="S79" s="10"/>
      <c r="T79" s="10"/>
      <c r="U79" s="10"/>
      <c r="V79" s="40"/>
      <c r="W79" s="10"/>
      <c r="X79" s="10"/>
      <c r="Y79" s="10"/>
      <c r="Z79" s="10"/>
      <c r="AA79" s="41"/>
      <c r="AB79" s="41"/>
      <c r="AC79" s="10"/>
      <c r="AD79" s="10"/>
    </row>
    <row r="80" ht="50" hidden="1" customHeight="1" spans="1:30">
      <c r="A80" s="39" t="s">
        <v>1977</v>
      </c>
      <c r="B80" s="10" t="s">
        <v>1712</v>
      </c>
      <c r="C80" s="10" t="s">
        <v>1713</v>
      </c>
      <c r="D80" s="10">
        <v>2016</v>
      </c>
      <c r="E80" s="40" t="s">
        <v>1978</v>
      </c>
      <c r="F80" s="10" t="s">
        <v>1979</v>
      </c>
      <c r="G80" s="10" t="s">
        <v>1974</v>
      </c>
      <c r="H80" s="40" t="s">
        <v>1980</v>
      </c>
      <c r="I80" s="41">
        <v>320</v>
      </c>
      <c r="J80" s="41">
        <v>70</v>
      </c>
      <c r="K80" s="41">
        <v>250</v>
      </c>
      <c r="L80" s="41">
        <v>320</v>
      </c>
      <c r="M80" s="41">
        <v>320</v>
      </c>
      <c r="N80" s="41">
        <v>0</v>
      </c>
      <c r="O80" s="10" t="s">
        <v>23</v>
      </c>
      <c r="P80" s="10" t="s">
        <v>1751</v>
      </c>
      <c r="Q80" s="10"/>
      <c r="R80" s="10"/>
      <c r="S80" s="10" t="s">
        <v>1752</v>
      </c>
      <c r="T80" s="10"/>
      <c r="U80" s="10" t="s">
        <v>1759</v>
      </c>
      <c r="V80" s="40" t="s">
        <v>1979</v>
      </c>
      <c r="W80" s="10" t="s">
        <v>1752</v>
      </c>
      <c r="X80" s="10"/>
      <c r="Y80" s="10"/>
      <c r="Z80" s="10"/>
      <c r="AA80" s="41">
        <v>0</v>
      </c>
      <c r="AB80" s="41">
        <v>0</v>
      </c>
      <c r="AC80" s="10"/>
      <c r="AD80" s="10"/>
    </row>
    <row r="81" ht="50" hidden="1" customHeight="1" spans="1:30">
      <c r="A81" s="39" t="s">
        <v>1986</v>
      </c>
      <c r="B81" s="10" t="s">
        <v>1712</v>
      </c>
      <c r="C81" s="10" t="s">
        <v>1713</v>
      </c>
      <c r="D81" s="10">
        <v>2016</v>
      </c>
      <c r="E81" s="40" t="s">
        <v>1987</v>
      </c>
      <c r="F81" s="10"/>
      <c r="G81" s="10" t="s">
        <v>1988</v>
      </c>
      <c r="H81" s="40"/>
      <c r="I81" s="41">
        <v>50</v>
      </c>
      <c r="J81" s="41">
        <v>0</v>
      </c>
      <c r="K81" s="41">
        <v>50</v>
      </c>
      <c r="L81" s="41">
        <v>50</v>
      </c>
      <c r="M81" s="41">
        <v>50</v>
      </c>
      <c r="N81" s="41">
        <v>0</v>
      </c>
      <c r="O81" s="10" t="s">
        <v>30</v>
      </c>
      <c r="P81" s="10" t="s">
        <v>1789</v>
      </c>
      <c r="Q81" s="10"/>
      <c r="R81" s="10"/>
      <c r="S81" s="10"/>
      <c r="T81" s="10"/>
      <c r="U81" s="10"/>
      <c r="V81" s="40"/>
      <c r="W81" s="10"/>
      <c r="X81" s="10"/>
      <c r="Y81" s="10"/>
      <c r="Z81" s="10"/>
      <c r="AA81" s="41"/>
      <c r="AB81" s="41"/>
      <c r="AC81" s="10"/>
      <c r="AD81" s="10"/>
    </row>
    <row r="82" ht="50" hidden="1" customHeight="1" spans="1:30">
      <c r="A82" s="39" t="s">
        <v>2016</v>
      </c>
      <c r="B82" s="10" t="s">
        <v>1712</v>
      </c>
      <c r="C82" s="10" t="s">
        <v>1713</v>
      </c>
      <c r="D82" s="10">
        <v>2017</v>
      </c>
      <c r="E82" s="40" t="s">
        <v>2017</v>
      </c>
      <c r="F82" s="10"/>
      <c r="G82" s="10" t="s">
        <v>1868</v>
      </c>
      <c r="H82" s="40"/>
      <c r="I82" s="41">
        <v>1180</v>
      </c>
      <c r="J82" s="41">
        <v>1180</v>
      </c>
      <c r="K82" s="41">
        <v>0</v>
      </c>
      <c r="L82" s="41">
        <v>1180</v>
      </c>
      <c r="M82" s="41">
        <v>1180</v>
      </c>
      <c r="N82" s="41">
        <v>0</v>
      </c>
      <c r="O82" s="10" t="s">
        <v>23</v>
      </c>
      <c r="P82" s="10" t="s">
        <v>1759</v>
      </c>
      <c r="Q82" s="10"/>
      <c r="R82" s="10"/>
      <c r="S82" s="10"/>
      <c r="T82" s="10"/>
      <c r="U82" s="10"/>
      <c r="V82" s="40"/>
      <c r="W82" s="10"/>
      <c r="X82" s="10"/>
      <c r="Y82" s="10"/>
      <c r="Z82" s="10"/>
      <c r="AA82" s="41"/>
      <c r="AB82" s="41"/>
      <c r="AC82" s="10"/>
      <c r="AD82" s="10"/>
    </row>
    <row r="83" ht="50" hidden="1" customHeight="1" spans="1:30">
      <c r="A83" s="39" t="s">
        <v>2013</v>
      </c>
      <c r="B83" s="10" t="s">
        <v>1712</v>
      </c>
      <c r="C83" s="10" t="s">
        <v>1713</v>
      </c>
      <c r="D83" s="10">
        <v>2017</v>
      </c>
      <c r="E83" s="40" t="s">
        <v>2014</v>
      </c>
      <c r="F83" s="10"/>
      <c r="G83" s="10" t="s">
        <v>2015</v>
      </c>
      <c r="H83" s="40"/>
      <c r="I83" s="41">
        <v>690</v>
      </c>
      <c r="J83" s="41">
        <v>690</v>
      </c>
      <c r="K83" s="41">
        <v>0</v>
      </c>
      <c r="L83" s="41">
        <v>690</v>
      </c>
      <c r="M83" s="41">
        <v>690</v>
      </c>
      <c r="N83" s="41">
        <v>0</v>
      </c>
      <c r="O83" s="10" t="s">
        <v>23</v>
      </c>
      <c r="P83" s="10" t="s">
        <v>1751</v>
      </c>
      <c r="Q83" s="10"/>
      <c r="R83" s="10"/>
      <c r="S83" s="10"/>
      <c r="T83" s="10"/>
      <c r="U83" s="10" t="s">
        <v>2004</v>
      </c>
      <c r="V83" s="40" t="s">
        <v>2005</v>
      </c>
      <c r="W83" s="10"/>
      <c r="X83" s="10"/>
      <c r="Y83" s="10"/>
      <c r="Z83" s="10"/>
      <c r="AA83" s="41"/>
      <c r="AB83" s="41"/>
      <c r="AC83" s="10"/>
      <c r="AD83" s="10"/>
    </row>
    <row r="84" ht="50" hidden="1" customHeight="1" spans="1:30">
      <c r="A84" s="39" t="s">
        <v>2018</v>
      </c>
      <c r="B84" s="10" t="s">
        <v>1712</v>
      </c>
      <c r="C84" s="10" t="s">
        <v>1713</v>
      </c>
      <c r="D84" s="10">
        <v>2017</v>
      </c>
      <c r="E84" s="40" t="s">
        <v>2019</v>
      </c>
      <c r="F84" s="10" t="s">
        <v>2020</v>
      </c>
      <c r="G84" s="10" t="s">
        <v>2021</v>
      </c>
      <c r="H84" s="40" t="s">
        <v>2022</v>
      </c>
      <c r="I84" s="41">
        <v>1211</v>
      </c>
      <c r="J84" s="41">
        <v>1211</v>
      </c>
      <c r="K84" s="41">
        <v>0</v>
      </c>
      <c r="L84" s="41">
        <v>1211</v>
      </c>
      <c r="M84" s="41">
        <v>1211</v>
      </c>
      <c r="N84" s="41">
        <v>0</v>
      </c>
      <c r="O84" s="10" t="s">
        <v>23</v>
      </c>
      <c r="P84" s="10" t="s">
        <v>1759</v>
      </c>
      <c r="Q84" s="10"/>
      <c r="R84" s="10"/>
      <c r="S84" s="10" t="s">
        <v>1752</v>
      </c>
      <c r="T84" s="10"/>
      <c r="U84" s="10" t="s">
        <v>1753</v>
      </c>
      <c r="V84" s="40" t="s">
        <v>2023</v>
      </c>
      <c r="W84" s="10" t="s">
        <v>1752</v>
      </c>
      <c r="X84" s="10"/>
      <c r="Y84" s="10"/>
      <c r="Z84" s="10"/>
      <c r="AA84" s="41">
        <v>192000</v>
      </c>
      <c r="AB84" s="41">
        <v>100</v>
      </c>
      <c r="AC84" s="10"/>
      <c r="AD84" s="10"/>
    </row>
    <row r="85" ht="50" hidden="1" customHeight="1" spans="1:30">
      <c r="A85" s="39" t="s">
        <v>2026</v>
      </c>
      <c r="B85" s="10" t="s">
        <v>1712</v>
      </c>
      <c r="C85" s="10" t="s">
        <v>1713</v>
      </c>
      <c r="D85" s="10">
        <v>2017</v>
      </c>
      <c r="E85" s="40" t="s">
        <v>2027</v>
      </c>
      <c r="F85" s="10"/>
      <c r="G85" s="10" t="s">
        <v>2028</v>
      </c>
      <c r="H85" s="40" t="s">
        <v>2029</v>
      </c>
      <c r="I85" s="41">
        <v>195.3</v>
      </c>
      <c r="J85" s="41">
        <v>195.3</v>
      </c>
      <c r="K85" s="41">
        <v>0</v>
      </c>
      <c r="L85" s="41">
        <v>195.3</v>
      </c>
      <c r="M85" s="41">
        <v>195.3</v>
      </c>
      <c r="N85" s="41">
        <v>0</v>
      </c>
      <c r="O85" s="10" t="s">
        <v>23</v>
      </c>
      <c r="P85" s="10" t="s">
        <v>1917</v>
      </c>
      <c r="Q85" s="10"/>
      <c r="R85" s="10"/>
      <c r="S85" s="10" t="s">
        <v>1752</v>
      </c>
      <c r="T85" s="10"/>
      <c r="U85" s="10" t="s">
        <v>2004</v>
      </c>
      <c r="V85" s="40" t="s">
        <v>2005</v>
      </c>
      <c r="W85" s="10" t="s">
        <v>1752</v>
      </c>
      <c r="X85" s="10"/>
      <c r="Y85" s="10"/>
      <c r="Z85" s="10"/>
      <c r="AA85" s="41">
        <v>0</v>
      </c>
      <c r="AB85" s="41">
        <v>0</v>
      </c>
      <c r="AC85" s="10"/>
      <c r="AD85" s="10"/>
    </row>
    <row r="86" ht="50" hidden="1" customHeight="1" spans="1:30">
      <c r="A86" s="39" t="s">
        <v>2030</v>
      </c>
      <c r="B86" s="10" t="s">
        <v>1712</v>
      </c>
      <c r="C86" s="10" t="s">
        <v>1713</v>
      </c>
      <c r="D86" s="10">
        <v>2017</v>
      </c>
      <c r="E86" s="40" t="s">
        <v>2031</v>
      </c>
      <c r="F86" s="10"/>
      <c r="G86" s="10" t="s">
        <v>2032</v>
      </c>
      <c r="H86" s="40" t="s">
        <v>2033</v>
      </c>
      <c r="I86" s="41">
        <v>1000</v>
      </c>
      <c r="J86" s="41">
        <v>1000</v>
      </c>
      <c r="K86" s="41">
        <v>0</v>
      </c>
      <c r="L86" s="41">
        <v>9240.73</v>
      </c>
      <c r="M86" s="41">
        <v>1000</v>
      </c>
      <c r="N86" s="41">
        <v>8240.73</v>
      </c>
      <c r="O86" s="10" t="s">
        <v>23</v>
      </c>
      <c r="P86" s="10" t="s">
        <v>1917</v>
      </c>
      <c r="Q86" s="10" t="s">
        <v>38</v>
      </c>
      <c r="R86" s="10" t="s">
        <v>38</v>
      </c>
      <c r="S86" s="10" t="s">
        <v>1752</v>
      </c>
      <c r="T86" s="10"/>
      <c r="U86" s="10" t="s">
        <v>2004</v>
      </c>
      <c r="V86" s="40" t="s">
        <v>2005</v>
      </c>
      <c r="W86" s="10" t="s">
        <v>1752</v>
      </c>
      <c r="X86" s="10"/>
      <c r="Y86" s="10"/>
      <c r="Z86" s="10"/>
      <c r="AA86" s="41">
        <v>0</v>
      </c>
      <c r="AB86" s="41">
        <v>0</v>
      </c>
      <c r="AC86" s="10"/>
      <c r="AD86" s="10"/>
    </row>
    <row r="87" ht="50" hidden="1" customHeight="1" spans="1:30">
      <c r="A87" s="39" t="s">
        <v>2035</v>
      </c>
      <c r="B87" s="10" t="s">
        <v>1712</v>
      </c>
      <c r="C87" s="10" t="s">
        <v>1713</v>
      </c>
      <c r="D87" s="10">
        <v>2017</v>
      </c>
      <c r="E87" s="40" t="s">
        <v>2036</v>
      </c>
      <c r="F87" s="10"/>
      <c r="G87" s="10" t="s">
        <v>1737</v>
      </c>
      <c r="H87" s="40"/>
      <c r="I87" s="41">
        <v>513</v>
      </c>
      <c r="J87" s="41">
        <v>513</v>
      </c>
      <c r="K87" s="41">
        <v>0</v>
      </c>
      <c r="L87" s="41">
        <v>513</v>
      </c>
      <c r="M87" s="41">
        <v>513</v>
      </c>
      <c r="N87" s="41">
        <v>0</v>
      </c>
      <c r="O87" s="10" t="s">
        <v>23</v>
      </c>
      <c r="P87" s="10" t="s">
        <v>1917</v>
      </c>
      <c r="Q87" s="10"/>
      <c r="R87" s="10"/>
      <c r="S87" s="10"/>
      <c r="T87" s="10"/>
      <c r="U87" s="10"/>
      <c r="V87" s="40"/>
      <c r="W87" s="10"/>
      <c r="X87" s="10"/>
      <c r="Y87" s="10"/>
      <c r="Z87" s="10"/>
      <c r="AA87" s="41"/>
      <c r="AB87" s="41"/>
      <c r="AC87" s="10"/>
      <c r="AD87" s="10"/>
    </row>
    <row r="88" ht="50" hidden="1" customHeight="1" spans="1:30">
      <c r="A88" s="39" t="s">
        <v>2037</v>
      </c>
      <c r="B88" s="10" t="s">
        <v>1712</v>
      </c>
      <c r="C88" s="10" t="s">
        <v>1713</v>
      </c>
      <c r="D88" s="10">
        <v>2017</v>
      </c>
      <c r="E88" s="40" t="s">
        <v>2038</v>
      </c>
      <c r="F88" s="10"/>
      <c r="G88" s="10" t="s">
        <v>2039</v>
      </c>
      <c r="H88" s="40" t="s">
        <v>2040</v>
      </c>
      <c r="I88" s="41">
        <v>30</v>
      </c>
      <c r="J88" s="41">
        <v>30</v>
      </c>
      <c r="K88" s="41">
        <v>0</v>
      </c>
      <c r="L88" s="41">
        <v>30</v>
      </c>
      <c r="M88" s="41">
        <v>30</v>
      </c>
      <c r="N88" s="41">
        <v>0</v>
      </c>
      <c r="O88" s="10" t="s">
        <v>23</v>
      </c>
      <c r="P88" s="10" t="s">
        <v>1789</v>
      </c>
      <c r="Q88" s="10" t="s">
        <v>26</v>
      </c>
      <c r="R88" s="10" t="s">
        <v>26</v>
      </c>
      <c r="S88" s="10" t="s">
        <v>1752</v>
      </c>
      <c r="T88" s="10"/>
      <c r="U88" s="10" t="s">
        <v>2041</v>
      </c>
      <c r="V88" s="40" t="s">
        <v>2042</v>
      </c>
      <c r="W88" s="10" t="s">
        <v>1752</v>
      </c>
      <c r="X88" s="10"/>
      <c r="Y88" s="10"/>
      <c r="Z88" s="10"/>
      <c r="AA88" s="41">
        <v>0</v>
      </c>
      <c r="AB88" s="41">
        <v>0</v>
      </c>
      <c r="AC88" s="10"/>
      <c r="AD88" s="10"/>
    </row>
    <row r="89" ht="50" hidden="1" customHeight="1" spans="1:30">
      <c r="A89" s="39" t="s">
        <v>2043</v>
      </c>
      <c r="B89" s="10" t="s">
        <v>1712</v>
      </c>
      <c r="C89" s="10" t="s">
        <v>1713</v>
      </c>
      <c r="D89" s="10">
        <v>2017</v>
      </c>
      <c r="E89" s="40" t="s">
        <v>2044</v>
      </c>
      <c r="F89" s="10"/>
      <c r="G89" s="10" t="s">
        <v>1749</v>
      </c>
      <c r="H89" s="40" t="s">
        <v>2045</v>
      </c>
      <c r="I89" s="41">
        <v>400</v>
      </c>
      <c r="J89" s="41">
        <v>400</v>
      </c>
      <c r="K89" s="41">
        <v>0</v>
      </c>
      <c r="L89" s="41">
        <v>400</v>
      </c>
      <c r="M89" s="41">
        <v>400</v>
      </c>
      <c r="N89" s="41">
        <v>0</v>
      </c>
      <c r="O89" s="10" t="s">
        <v>30</v>
      </c>
      <c r="P89" s="10" t="s">
        <v>1751</v>
      </c>
      <c r="Q89" s="10"/>
      <c r="R89" s="10"/>
      <c r="S89" s="10" t="s">
        <v>1752</v>
      </c>
      <c r="T89" s="10"/>
      <c r="U89" s="10" t="s">
        <v>1753</v>
      </c>
      <c r="V89" s="40" t="s">
        <v>1754</v>
      </c>
      <c r="W89" s="10" t="s">
        <v>1752</v>
      </c>
      <c r="X89" s="10"/>
      <c r="Y89" s="10"/>
      <c r="Z89" s="10"/>
      <c r="AA89" s="41">
        <v>0</v>
      </c>
      <c r="AB89" s="41">
        <v>0</v>
      </c>
      <c r="AC89" s="10"/>
      <c r="AD89" s="10"/>
    </row>
    <row r="90" ht="50" hidden="1" customHeight="1" spans="1:30">
      <c r="A90" s="39" t="s">
        <v>2046</v>
      </c>
      <c r="B90" s="10" t="s">
        <v>1712</v>
      </c>
      <c r="C90" s="10" t="s">
        <v>1713</v>
      </c>
      <c r="D90" s="10">
        <v>2017</v>
      </c>
      <c r="E90" s="40" t="s">
        <v>2047</v>
      </c>
      <c r="F90" s="10"/>
      <c r="G90" s="10" t="s">
        <v>2048</v>
      </c>
      <c r="H90" s="40"/>
      <c r="I90" s="41">
        <v>900</v>
      </c>
      <c r="J90" s="41">
        <v>900</v>
      </c>
      <c r="K90" s="41">
        <v>0</v>
      </c>
      <c r="L90" s="41">
        <v>900</v>
      </c>
      <c r="M90" s="41">
        <v>900</v>
      </c>
      <c r="N90" s="41">
        <v>0</v>
      </c>
      <c r="O90" s="10" t="s">
        <v>23</v>
      </c>
      <c r="P90" s="10" t="s">
        <v>1719</v>
      </c>
      <c r="Q90" s="10"/>
      <c r="R90" s="10"/>
      <c r="S90" s="10"/>
      <c r="T90" s="10"/>
      <c r="U90" s="10"/>
      <c r="V90" s="40"/>
      <c r="W90" s="10"/>
      <c r="X90" s="10"/>
      <c r="Y90" s="10"/>
      <c r="Z90" s="10"/>
      <c r="AA90" s="41"/>
      <c r="AB90" s="41"/>
      <c r="AC90" s="10"/>
      <c r="AD90" s="10"/>
    </row>
    <row r="91" ht="50" hidden="1" customHeight="1" spans="1:30">
      <c r="A91" s="39" t="s">
        <v>2049</v>
      </c>
      <c r="B91" s="10" t="s">
        <v>1712</v>
      </c>
      <c r="C91" s="10" t="s">
        <v>1713</v>
      </c>
      <c r="D91" s="10">
        <v>2017</v>
      </c>
      <c r="E91" s="40" t="s">
        <v>2050</v>
      </c>
      <c r="F91" s="10" t="s">
        <v>2020</v>
      </c>
      <c r="G91" s="10" t="s">
        <v>2051</v>
      </c>
      <c r="H91" s="40" t="s">
        <v>2052</v>
      </c>
      <c r="I91" s="41">
        <v>200</v>
      </c>
      <c r="J91" s="41">
        <v>200</v>
      </c>
      <c r="K91" s="41">
        <v>0</v>
      </c>
      <c r="L91" s="41">
        <v>200</v>
      </c>
      <c r="M91" s="41">
        <v>200</v>
      </c>
      <c r="N91" s="41">
        <v>0</v>
      </c>
      <c r="O91" s="10" t="s">
        <v>23</v>
      </c>
      <c r="P91" s="10" t="s">
        <v>1719</v>
      </c>
      <c r="Q91" s="10"/>
      <c r="R91" s="10"/>
      <c r="S91" s="10" t="s">
        <v>1752</v>
      </c>
      <c r="T91" s="10"/>
      <c r="U91" s="10" t="s">
        <v>1759</v>
      </c>
      <c r="V91" s="40" t="s">
        <v>2020</v>
      </c>
      <c r="W91" s="10" t="s">
        <v>1752</v>
      </c>
      <c r="X91" s="10"/>
      <c r="Y91" s="10"/>
      <c r="Z91" s="10"/>
      <c r="AA91" s="41">
        <v>75000</v>
      </c>
      <c r="AB91" s="41">
        <v>20</v>
      </c>
      <c r="AC91" s="10"/>
      <c r="AD91" s="10"/>
    </row>
    <row r="92" ht="50" hidden="1" customHeight="1" spans="1:30">
      <c r="A92" s="39" t="s">
        <v>2053</v>
      </c>
      <c r="B92" s="10" t="s">
        <v>1712</v>
      </c>
      <c r="C92" s="10" t="s">
        <v>1713</v>
      </c>
      <c r="D92" s="10">
        <v>2017</v>
      </c>
      <c r="E92" s="40" t="s">
        <v>2054</v>
      </c>
      <c r="F92" s="10" t="s">
        <v>2020</v>
      </c>
      <c r="G92" s="10" t="s">
        <v>2055</v>
      </c>
      <c r="H92" s="40" t="s">
        <v>2056</v>
      </c>
      <c r="I92" s="41">
        <v>182.7</v>
      </c>
      <c r="J92" s="41">
        <v>182.7</v>
      </c>
      <c r="K92" s="41">
        <v>0</v>
      </c>
      <c r="L92" s="41">
        <v>329.8037</v>
      </c>
      <c r="M92" s="41">
        <v>233.25</v>
      </c>
      <c r="N92" s="41">
        <v>96.5537</v>
      </c>
      <c r="O92" s="10" t="s">
        <v>23</v>
      </c>
      <c r="P92" s="10" t="s">
        <v>1789</v>
      </c>
      <c r="Q92" s="10"/>
      <c r="R92" s="10"/>
      <c r="S92" s="10" t="s">
        <v>1752</v>
      </c>
      <c r="T92" s="10"/>
      <c r="U92" s="10" t="s">
        <v>1753</v>
      </c>
      <c r="V92" s="40" t="s">
        <v>2057</v>
      </c>
      <c r="W92" s="10" t="s">
        <v>1752</v>
      </c>
      <c r="X92" s="10"/>
      <c r="Y92" s="10"/>
      <c r="Z92" s="10"/>
      <c r="AA92" s="41">
        <v>15500</v>
      </c>
      <c r="AB92" s="41">
        <v>0</v>
      </c>
      <c r="AC92" s="10"/>
      <c r="AD92" s="10"/>
    </row>
    <row r="93" ht="50" hidden="1" customHeight="1" spans="1:30">
      <c r="A93" s="39" t="s">
        <v>2058</v>
      </c>
      <c r="B93" s="10" t="s">
        <v>1712</v>
      </c>
      <c r="C93" s="10" t="s">
        <v>1713</v>
      </c>
      <c r="D93" s="10">
        <v>2017</v>
      </c>
      <c r="E93" s="40" t="s">
        <v>2059</v>
      </c>
      <c r="F93" s="10" t="s">
        <v>2060</v>
      </c>
      <c r="G93" s="10" t="s">
        <v>2015</v>
      </c>
      <c r="H93" s="40" t="s">
        <v>2061</v>
      </c>
      <c r="I93" s="41">
        <v>80</v>
      </c>
      <c r="J93" s="41">
        <v>50</v>
      </c>
      <c r="K93" s="41">
        <v>30</v>
      </c>
      <c r="L93" s="41">
        <v>80</v>
      </c>
      <c r="M93" s="41">
        <v>50</v>
      </c>
      <c r="N93" s="41">
        <v>30</v>
      </c>
      <c r="O93" s="10" t="s">
        <v>23</v>
      </c>
      <c r="P93" s="10" t="s">
        <v>1759</v>
      </c>
      <c r="Q93" s="10"/>
      <c r="R93" s="10"/>
      <c r="S93" s="10"/>
      <c r="T93" s="10"/>
      <c r="U93" s="10" t="s">
        <v>1753</v>
      </c>
      <c r="V93" s="40" t="s">
        <v>2062</v>
      </c>
      <c r="W93" s="10"/>
      <c r="X93" s="10"/>
      <c r="Y93" s="10"/>
      <c r="Z93" s="10"/>
      <c r="AA93" s="41"/>
      <c r="AB93" s="41"/>
      <c r="AC93" s="10"/>
      <c r="AD93" s="10"/>
    </row>
    <row r="94" ht="50" hidden="1" customHeight="1" spans="1:30">
      <c r="A94" s="39" t="s">
        <v>2063</v>
      </c>
      <c r="B94" s="10" t="s">
        <v>1712</v>
      </c>
      <c r="C94" s="10" t="s">
        <v>1713</v>
      </c>
      <c r="D94" s="10">
        <v>2017</v>
      </c>
      <c r="E94" s="40" t="s">
        <v>2064</v>
      </c>
      <c r="F94" s="10" t="s">
        <v>1979</v>
      </c>
      <c r="G94" s="10" t="s">
        <v>1792</v>
      </c>
      <c r="H94" s="40" t="s">
        <v>2065</v>
      </c>
      <c r="I94" s="41">
        <v>50</v>
      </c>
      <c r="J94" s="41">
        <v>50</v>
      </c>
      <c r="K94" s="41">
        <v>0</v>
      </c>
      <c r="L94" s="41">
        <v>50</v>
      </c>
      <c r="M94" s="41">
        <v>50</v>
      </c>
      <c r="N94" s="41">
        <v>0</v>
      </c>
      <c r="O94" s="10" t="s">
        <v>23</v>
      </c>
      <c r="P94" s="10" t="s">
        <v>1759</v>
      </c>
      <c r="Q94" s="10"/>
      <c r="R94" s="10"/>
      <c r="S94" s="10" t="s">
        <v>1752</v>
      </c>
      <c r="T94" s="10"/>
      <c r="U94" s="10" t="s">
        <v>1753</v>
      </c>
      <c r="V94" s="40" t="s">
        <v>2066</v>
      </c>
      <c r="W94" s="10" t="s">
        <v>1752</v>
      </c>
      <c r="X94" s="10"/>
      <c r="Y94" s="10"/>
      <c r="Z94" s="10"/>
      <c r="AA94" s="41">
        <v>0</v>
      </c>
      <c r="AB94" s="41">
        <v>0</v>
      </c>
      <c r="AC94" s="10"/>
      <c r="AD94" s="10"/>
    </row>
    <row r="95" ht="50" hidden="1" customHeight="1" spans="1:30">
      <c r="A95" s="39" t="s">
        <v>2067</v>
      </c>
      <c r="B95" s="10" t="s">
        <v>1712</v>
      </c>
      <c r="C95" s="10" t="s">
        <v>1713</v>
      </c>
      <c r="D95" s="10">
        <v>2017</v>
      </c>
      <c r="E95" s="40" t="s">
        <v>2068</v>
      </c>
      <c r="F95" s="10"/>
      <c r="G95" s="10" t="s">
        <v>2069</v>
      </c>
      <c r="H95" s="40" t="s">
        <v>2070</v>
      </c>
      <c r="I95" s="41">
        <v>200</v>
      </c>
      <c r="J95" s="41">
        <v>50</v>
      </c>
      <c r="K95" s="41">
        <v>150</v>
      </c>
      <c r="L95" s="41">
        <v>196.132651</v>
      </c>
      <c r="M95" s="41">
        <v>50</v>
      </c>
      <c r="N95" s="41">
        <v>146.132651</v>
      </c>
      <c r="O95" s="10" t="s">
        <v>23</v>
      </c>
      <c r="P95" s="10" t="s">
        <v>1759</v>
      </c>
      <c r="Q95" s="10"/>
      <c r="R95" s="10"/>
      <c r="S95" s="10" t="s">
        <v>1752</v>
      </c>
      <c r="T95" s="10"/>
      <c r="U95" s="10" t="s">
        <v>1753</v>
      </c>
      <c r="V95" s="40" t="s">
        <v>2071</v>
      </c>
      <c r="W95" s="10" t="s">
        <v>1752</v>
      </c>
      <c r="X95" s="10"/>
      <c r="Y95" s="10"/>
      <c r="Z95" s="10"/>
      <c r="AA95" s="41">
        <v>27600</v>
      </c>
      <c r="AB95" s="41">
        <v>0</v>
      </c>
      <c r="AC95" s="10"/>
      <c r="AD95" s="10"/>
    </row>
    <row r="96" ht="64" hidden="1" customHeight="1" spans="1:30">
      <c r="A96" s="39" t="s">
        <v>2073</v>
      </c>
      <c r="B96" s="10" t="s">
        <v>1712</v>
      </c>
      <c r="C96" s="10" t="s">
        <v>1713</v>
      </c>
      <c r="D96" s="10">
        <v>2017</v>
      </c>
      <c r="E96" s="40" t="s">
        <v>2074</v>
      </c>
      <c r="F96" s="10" t="s">
        <v>2075</v>
      </c>
      <c r="G96" s="10" t="s">
        <v>1737</v>
      </c>
      <c r="H96" s="40" t="s">
        <v>2076</v>
      </c>
      <c r="I96" s="41">
        <v>62</v>
      </c>
      <c r="J96" s="41">
        <v>50</v>
      </c>
      <c r="K96" s="41">
        <v>12</v>
      </c>
      <c r="L96" s="41">
        <v>49.62</v>
      </c>
      <c r="M96" s="41">
        <v>49.62</v>
      </c>
      <c r="N96" s="41">
        <v>0</v>
      </c>
      <c r="O96" s="10" t="s">
        <v>23</v>
      </c>
      <c r="P96" s="10" t="s">
        <v>1734</v>
      </c>
      <c r="Q96" s="10" t="s">
        <v>26</v>
      </c>
      <c r="R96" s="10" t="s">
        <v>26</v>
      </c>
      <c r="S96" s="10" t="s">
        <v>1752</v>
      </c>
      <c r="T96" s="10"/>
      <c r="U96" s="10" t="s">
        <v>1753</v>
      </c>
      <c r="V96" s="40" t="s">
        <v>2077</v>
      </c>
      <c r="W96" s="10" t="s">
        <v>1752</v>
      </c>
      <c r="X96" s="10"/>
      <c r="Y96" s="10"/>
      <c r="Z96" s="10"/>
      <c r="AA96" s="41">
        <v>120000</v>
      </c>
      <c r="AB96" s="41">
        <v>5</v>
      </c>
      <c r="AC96" s="10"/>
      <c r="AD96" s="10"/>
    </row>
    <row r="97" ht="50" hidden="1" customHeight="1" spans="1:30">
      <c r="A97" s="39" t="s">
        <v>2078</v>
      </c>
      <c r="B97" s="10" t="s">
        <v>1712</v>
      </c>
      <c r="C97" s="10" t="s">
        <v>1713</v>
      </c>
      <c r="D97" s="10">
        <v>2017</v>
      </c>
      <c r="E97" s="40" t="s">
        <v>2079</v>
      </c>
      <c r="F97" s="10" t="s">
        <v>2080</v>
      </c>
      <c r="G97" s="10" t="s">
        <v>1732</v>
      </c>
      <c r="H97" s="40" t="s">
        <v>2081</v>
      </c>
      <c r="I97" s="41">
        <v>520</v>
      </c>
      <c r="J97" s="41">
        <v>50</v>
      </c>
      <c r="K97" s="41">
        <v>470</v>
      </c>
      <c r="L97" s="41">
        <v>435.48</v>
      </c>
      <c r="M97" s="41">
        <v>50</v>
      </c>
      <c r="N97" s="41">
        <v>385.48</v>
      </c>
      <c r="O97" s="10" t="s">
        <v>23</v>
      </c>
      <c r="P97" s="10" t="s">
        <v>1751</v>
      </c>
      <c r="Q97" s="10" t="s">
        <v>26</v>
      </c>
      <c r="R97" s="10" t="s">
        <v>26</v>
      </c>
      <c r="S97" s="10" t="s">
        <v>1752</v>
      </c>
      <c r="T97" s="10"/>
      <c r="U97" s="10" t="s">
        <v>1753</v>
      </c>
      <c r="V97" s="40" t="s">
        <v>2082</v>
      </c>
      <c r="W97" s="10" t="s">
        <v>1752</v>
      </c>
      <c r="X97" s="10"/>
      <c r="Y97" s="10"/>
      <c r="Z97" s="10"/>
      <c r="AA97" s="41">
        <v>218400</v>
      </c>
      <c r="AB97" s="41">
        <v>19</v>
      </c>
      <c r="AC97" s="10"/>
      <c r="AD97" s="10"/>
    </row>
    <row r="98" ht="50" hidden="1" customHeight="1" spans="1:30">
      <c r="A98" s="39" t="s">
        <v>2083</v>
      </c>
      <c r="B98" s="10" t="s">
        <v>1712</v>
      </c>
      <c r="C98" s="10" t="s">
        <v>1713</v>
      </c>
      <c r="D98" s="10">
        <v>2017</v>
      </c>
      <c r="E98" s="40" t="s">
        <v>2084</v>
      </c>
      <c r="F98" s="10"/>
      <c r="G98" s="10" t="s">
        <v>1891</v>
      </c>
      <c r="H98" s="40"/>
      <c r="I98" s="41">
        <v>70</v>
      </c>
      <c r="J98" s="41">
        <v>50</v>
      </c>
      <c r="K98" s="41">
        <v>20</v>
      </c>
      <c r="L98" s="41">
        <v>70</v>
      </c>
      <c r="M98" s="41">
        <v>50</v>
      </c>
      <c r="N98" s="41">
        <v>20</v>
      </c>
      <c r="O98" s="10" t="s">
        <v>23</v>
      </c>
      <c r="P98" s="10" t="s">
        <v>1734</v>
      </c>
      <c r="Q98" s="10"/>
      <c r="R98" s="10"/>
      <c r="S98" s="10"/>
      <c r="T98" s="10"/>
      <c r="U98" s="10"/>
      <c r="V98" s="40"/>
      <c r="W98" s="10"/>
      <c r="X98" s="10"/>
      <c r="Y98" s="10"/>
      <c r="Z98" s="10"/>
      <c r="AA98" s="41"/>
      <c r="AB98" s="41"/>
      <c r="AC98" s="10"/>
      <c r="AD98" s="10"/>
    </row>
    <row r="99" ht="50" hidden="1" customHeight="1" spans="1:30">
      <c r="A99" s="39" t="s">
        <v>2085</v>
      </c>
      <c r="B99" s="10" t="s">
        <v>1712</v>
      </c>
      <c r="C99" s="10" t="s">
        <v>1713</v>
      </c>
      <c r="D99" s="10">
        <v>2017</v>
      </c>
      <c r="E99" s="40" t="s">
        <v>2086</v>
      </c>
      <c r="F99" s="10" t="s">
        <v>2087</v>
      </c>
      <c r="G99" s="10" t="s">
        <v>2088</v>
      </c>
      <c r="H99" s="40" t="s">
        <v>2089</v>
      </c>
      <c r="I99" s="41">
        <v>50</v>
      </c>
      <c r="J99" s="41">
        <v>50</v>
      </c>
      <c r="K99" s="41">
        <v>0</v>
      </c>
      <c r="L99" s="41">
        <v>225.665117</v>
      </c>
      <c r="M99" s="41">
        <v>150</v>
      </c>
      <c r="N99" s="41">
        <v>75.665117</v>
      </c>
      <c r="O99" s="10" t="s">
        <v>23</v>
      </c>
      <c r="P99" s="10" t="s">
        <v>1881</v>
      </c>
      <c r="Q99" s="10"/>
      <c r="R99" s="10"/>
      <c r="S99" s="10" t="s">
        <v>1752</v>
      </c>
      <c r="T99" s="10"/>
      <c r="U99" s="10" t="s">
        <v>1753</v>
      </c>
      <c r="V99" s="40" t="s">
        <v>2090</v>
      </c>
      <c r="W99" s="10" t="s">
        <v>1752</v>
      </c>
      <c r="X99" s="10"/>
      <c r="Y99" s="10"/>
      <c r="Z99" s="10"/>
      <c r="AA99" s="41">
        <v>42000</v>
      </c>
      <c r="AB99" s="41">
        <v>16</v>
      </c>
      <c r="AC99" s="10"/>
      <c r="AD99" s="10"/>
    </row>
    <row r="100" ht="50" hidden="1" customHeight="1" spans="1:30">
      <c r="A100" s="39" t="s">
        <v>2091</v>
      </c>
      <c r="B100" s="10" t="s">
        <v>1712</v>
      </c>
      <c r="C100" s="10" t="s">
        <v>1713</v>
      </c>
      <c r="D100" s="10">
        <v>2017</v>
      </c>
      <c r="E100" s="40" t="s">
        <v>2092</v>
      </c>
      <c r="F100" s="10"/>
      <c r="G100" s="10" t="s">
        <v>1762</v>
      </c>
      <c r="H100" s="40"/>
      <c r="I100" s="41">
        <v>51</v>
      </c>
      <c r="J100" s="41">
        <v>50</v>
      </c>
      <c r="K100" s="41">
        <v>1</v>
      </c>
      <c r="L100" s="41">
        <v>50</v>
      </c>
      <c r="M100" s="41">
        <v>50</v>
      </c>
      <c r="N100" s="41">
        <v>0</v>
      </c>
      <c r="O100" s="10" t="s">
        <v>23</v>
      </c>
      <c r="P100" s="10" t="s">
        <v>1881</v>
      </c>
      <c r="Q100" s="10"/>
      <c r="R100" s="10"/>
      <c r="S100" s="10"/>
      <c r="T100" s="10"/>
      <c r="U100" s="10"/>
      <c r="V100" s="40"/>
      <c r="W100" s="10"/>
      <c r="X100" s="10"/>
      <c r="Y100" s="10"/>
      <c r="Z100" s="10"/>
      <c r="AA100" s="41"/>
      <c r="AB100" s="41"/>
      <c r="AC100" s="10"/>
      <c r="AD100" s="10"/>
    </row>
    <row r="101" ht="50" hidden="1" customHeight="1" spans="1:30">
      <c r="A101" s="39" t="s">
        <v>2093</v>
      </c>
      <c r="B101" s="10" t="s">
        <v>1712</v>
      </c>
      <c r="C101" s="10" t="s">
        <v>1713</v>
      </c>
      <c r="D101" s="10">
        <v>2017</v>
      </c>
      <c r="E101" s="40" t="s">
        <v>2094</v>
      </c>
      <c r="F101" s="10" t="s">
        <v>2020</v>
      </c>
      <c r="G101" s="10" t="s">
        <v>2095</v>
      </c>
      <c r="H101" s="40" t="s">
        <v>2096</v>
      </c>
      <c r="I101" s="41">
        <v>50</v>
      </c>
      <c r="J101" s="41">
        <v>50</v>
      </c>
      <c r="K101" s="41">
        <v>0</v>
      </c>
      <c r="L101" s="41">
        <v>50</v>
      </c>
      <c r="M101" s="41">
        <v>50</v>
      </c>
      <c r="N101" s="41">
        <v>0</v>
      </c>
      <c r="O101" s="10" t="s">
        <v>23</v>
      </c>
      <c r="P101" s="10" t="s">
        <v>1734</v>
      </c>
      <c r="Q101" s="10"/>
      <c r="R101" s="10"/>
      <c r="S101" s="10" t="s">
        <v>1752</v>
      </c>
      <c r="T101" s="10"/>
      <c r="U101" s="10" t="s">
        <v>1753</v>
      </c>
      <c r="V101" s="40" t="s">
        <v>2097</v>
      </c>
      <c r="W101" s="10" t="s">
        <v>1752</v>
      </c>
      <c r="X101" s="10"/>
      <c r="Y101" s="10"/>
      <c r="Z101" s="10"/>
      <c r="AA101" s="41">
        <v>75000</v>
      </c>
      <c r="AB101" s="41">
        <v>0</v>
      </c>
      <c r="AC101" s="10"/>
      <c r="AD101" s="10"/>
    </row>
    <row r="102" ht="50" hidden="1" customHeight="1" spans="1:30">
      <c r="A102" s="39" t="s">
        <v>2098</v>
      </c>
      <c r="B102" s="10" t="s">
        <v>1712</v>
      </c>
      <c r="C102" s="10" t="s">
        <v>1713</v>
      </c>
      <c r="D102" s="10">
        <v>2017</v>
      </c>
      <c r="E102" s="40" t="s">
        <v>2099</v>
      </c>
      <c r="F102" s="10" t="s">
        <v>2020</v>
      </c>
      <c r="G102" s="10" t="s">
        <v>2100</v>
      </c>
      <c r="H102" s="40" t="s">
        <v>2101</v>
      </c>
      <c r="I102" s="41">
        <v>60</v>
      </c>
      <c r="J102" s="41">
        <v>50</v>
      </c>
      <c r="K102" s="41">
        <v>10</v>
      </c>
      <c r="L102" s="41">
        <v>60</v>
      </c>
      <c r="M102" s="41">
        <v>50</v>
      </c>
      <c r="N102" s="41">
        <v>10</v>
      </c>
      <c r="O102" s="10" t="s">
        <v>23</v>
      </c>
      <c r="P102" s="10" t="s">
        <v>1759</v>
      </c>
      <c r="Q102" s="10"/>
      <c r="R102" s="10"/>
      <c r="S102" s="10" t="s">
        <v>1752</v>
      </c>
      <c r="T102" s="10"/>
      <c r="U102" s="10" t="s">
        <v>1753</v>
      </c>
      <c r="V102" s="40" t="s">
        <v>2102</v>
      </c>
      <c r="W102" s="10" t="s">
        <v>1752</v>
      </c>
      <c r="X102" s="10"/>
      <c r="Y102" s="10"/>
      <c r="Z102" s="10"/>
      <c r="AA102" s="41">
        <v>24000</v>
      </c>
      <c r="AB102" s="41">
        <v>18</v>
      </c>
      <c r="AC102" s="10"/>
      <c r="AD102" s="10"/>
    </row>
    <row r="103" ht="50" hidden="1" customHeight="1" spans="1:30">
      <c r="A103" s="39" t="s">
        <v>2103</v>
      </c>
      <c r="B103" s="10" t="s">
        <v>1712</v>
      </c>
      <c r="C103" s="10" t="s">
        <v>1713</v>
      </c>
      <c r="D103" s="10">
        <v>2017</v>
      </c>
      <c r="E103" s="40" t="s">
        <v>2104</v>
      </c>
      <c r="F103" s="10" t="s">
        <v>2020</v>
      </c>
      <c r="G103" s="10" t="s">
        <v>2105</v>
      </c>
      <c r="H103" s="40" t="s">
        <v>2106</v>
      </c>
      <c r="I103" s="41">
        <v>50</v>
      </c>
      <c r="J103" s="41">
        <v>50</v>
      </c>
      <c r="K103" s="41">
        <v>0</v>
      </c>
      <c r="L103" s="41">
        <v>50</v>
      </c>
      <c r="M103" s="41">
        <v>50</v>
      </c>
      <c r="N103" s="41">
        <v>0</v>
      </c>
      <c r="O103" s="10" t="s">
        <v>23</v>
      </c>
      <c r="P103" s="10" t="s">
        <v>1759</v>
      </c>
      <c r="Q103" s="10"/>
      <c r="R103" s="10"/>
      <c r="S103" s="10" t="s">
        <v>1752</v>
      </c>
      <c r="T103" s="10"/>
      <c r="U103" s="10" t="s">
        <v>1753</v>
      </c>
      <c r="V103" s="40" t="s">
        <v>2107</v>
      </c>
      <c r="W103" s="10" t="s">
        <v>1752</v>
      </c>
      <c r="X103" s="10"/>
      <c r="Y103" s="10"/>
      <c r="Z103" s="10"/>
      <c r="AA103" s="41">
        <v>2000</v>
      </c>
      <c r="AB103" s="41">
        <v>6</v>
      </c>
      <c r="AC103" s="10"/>
      <c r="AD103" s="10"/>
    </row>
    <row r="104" ht="50" hidden="1" customHeight="1" spans="1:30">
      <c r="A104" s="39" t="s">
        <v>2108</v>
      </c>
      <c r="B104" s="10" t="s">
        <v>1712</v>
      </c>
      <c r="C104" s="10" t="s">
        <v>1713</v>
      </c>
      <c r="D104" s="10">
        <v>2017</v>
      </c>
      <c r="E104" s="40" t="s">
        <v>2109</v>
      </c>
      <c r="F104" s="10"/>
      <c r="G104" s="10" t="s">
        <v>2110</v>
      </c>
      <c r="H104" s="40" t="s">
        <v>2111</v>
      </c>
      <c r="I104" s="41">
        <v>50</v>
      </c>
      <c r="J104" s="41">
        <v>50</v>
      </c>
      <c r="K104" s="41">
        <v>0</v>
      </c>
      <c r="L104" s="41">
        <v>50</v>
      </c>
      <c r="M104" s="41">
        <v>50</v>
      </c>
      <c r="N104" s="41">
        <v>0</v>
      </c>
      <c r="O104" s="10" t="s">
        <v>23</v>
      </c>
      <c r="P104" s="10" t="s">
        <v>1734</v>
      </c>
      <c r="Q104" s="10" t="s">
        <v>26</v>
      </c>
      <c r="R104" s="10" t="s">
        <v>26</v>
      </c>
      <c r="S104" s="10" t="s">
        <v>1752</v>
      </c>
      <c r="T104" s="10"/>
      <c r="U104" s="10" t="s">
        <v>1753</v>
      </c>
      <c r="V104" s="40" t="s">
        <v>2112</v>
      </c>
      <c r="W104" s="10"/>
      <c r="X104" s="10"/>
      <c r="Y104" s="10"/>
      <c r="Z104" s="10"/>
      <c r="AA104" s="41">
        <v>0</v>
      </c>
      <c r="AB104" s="41">
        <v>0</v>
      </c>
      <c r="AC104" s="10"/>
      <c r="AD104" s="10"/>
    </row>
    <row r="105" ht="50" hidden="1" customHeight="1" spans="1:30">
      <c r="A105" s="39" t="s">
        <v>2113</v>
      </c>
      <c r="B105" s="10" t="s">
        <v>1712</v>
      </c>
      <c r="C105" s="10" t="s">
        <v>1713</v>
      </c>
      <c r="D105" s="10">
        <v>2017</v>
      </c>
      <c r="E105" s="40" t="s">
        <v>2114</v>
      </c>
      <c r="F105" s="10" t="s">
        <v>2080</v>
      </c>
      <c r="G105" s="10" t="s">
        <v>2115</v>
      </c>
      <c r="H105" s="40" t="s">
        <v>2116</v>
      </c>
      <c r="I105" s="41">
        <v>52</v>
      </c>
      <c r="J105" s="41">
        <v>50</v>
      </c>
      <c r="K105" s="41">
        <v>2</v>
      </c>
      <c r="L105" s="41">
        <v>52</v>
      </c>
      <c r="M105" s="41">
        <v>50</v>
      </c>
      <c r="N105" s="41">
        <v>2</v>
      </c>
      <c r="O105" s="10" t="s">
        <v>23</v>
      </c>
      <c r="P105" s="10" t="s">
        <v>1734</v>
      </c>
      <c r="Q105" s="10"/>
      <c r="R105" s="10"/>
      <c r="S105" s="10" t="s">
        <v>1752</v>
      </c>
      <c r="T105" s="10"/>
      <c r="U105" s="10" t="s">
        <v>1753</v>
      </c>
      <c r="V105" s="40" t="s">
        <v>2117</v>
      </c>
      <c r="W105" s="10" t="s">
        <v>1752</v>
      </c>
      <c r="X105" s="10"/>
      <c r="Y105" s="10"/>
      <c r="Z105" s="10"/>
      <c r="AA105" s="41">
        <v>3000</v>
      </c>
      <c r="AB105" s="41">
        <v>0</v>
      </c>
      <c r="AC105" s="10"/>
      <c r="AD105" s="10"/>
    </row>
    <row r="106" ht="50" hidden="1" customHeight="1" spans="1:30">
      <c r="A106" s="39" t="s">
        <v>2118</v>
      </c>
      <c r="B106" s="10" t="s">
        <v>1712</v>
      </c>
      <c r="C106" s="10" t="s">
        <v>1713</v>
      </c>
      <c r="D106" s="10">
        <v>2017</v>
      </c>
      <c r="E106" s="40" t="s">
        <v>2119</v>
      </c>
      <c r="F106" s="10" t="s">
        <v>2080</v>
      </c>
      <c r="G106" s="10" t="s">
        <v>2120</v>
      </c>
      <c r="H106" s="40" t="s">
        <v>2121</v>
      </c>
      <c r="I106" s="41">
        <v>51</v>
      </c>
      <c r="J106" s="41">
        <v>50</v>
      </c>
      <c r="K106" s="41">
        <v>1</v>
      </c>
      <c r="L106" s="41">
        <v>50</v>
      </c>
      <c r="M106" s="41">
        <v>50</v>
      </c>
      <c r="N106" s="41">
        <v>0</v>
      </c>
      <c r="O106" s="10" t="s">
        <v>23</v>
      </c>
      <c r="P106" s="10" t="s">
        <v>1734</v>
      </c>
      <c r="Q106" s="10"/>
      <c r="R106" s="10"/>
      <c r="S106" s="10" t="s">
        <v>1752</v>
      </c>
      <c r="T106" s="10"/>
      <c r="U106" s="10" t="s">
        <v>1753</v>
      </c>
      <c r="V106" s="40" t="s">
        <v>2122</v>
      </c>
      <c r="W106" s="10" t="s">
        <v>1752</v>
      </c>
      <c r="X106" s="10"/>
      <c r="Y106" s="10"/>
      <c r="Z106" s="10"/>
      <c r="AA106" s="41">
        <v>32500</v>
      </c>
      <c r="AB106" s="41">
        <v>0</v>
      </c>
      <c r="AC106" s="10"/>
      <c r="AD106" s="10"/>
    </row>
    <row r="107" ht="50" hidden="1" customHeight="1" spans="1:30">
      <c r="A107" s="39" t="s">
        <v>2123</v>
      </c>
      <c r="B107" s="10" t="s">
        <v>1712</v>
      </c>
      <c r="C107" s="10" t="s">
        <v>1713</v>
      </c>
      <c r="D107" s="10">
        <v>2017</v>
      </c>
      <c r="E107" s="40" t="s">
        <v>2124</v>
      </c>
      <c r="F107" s="10" t="s">
        <v>2080</v>
      </c>
      <c r="G107" s="10" t="s">
        <v>2125</v>
      </c>
      <c r="H107" s="40" t="s">
        <v>2126</v>
      </c>
      <c r="I107" s="41">
        <v>51</v>
      </c>
      <c r="J107" s="41">
        <v>50</v>
      </c>
      <c r="K107" s="41">
        <v>1</v>
      </c>
      <c r="L107" s="41">
        <v>50</v>
      </c>
      <c r="M107" s="41">
        <v>50</v>
      </c>
      <c r="N107" s="41">
        <v>0</v>
      </c>
      <c r="O107" s="10" t="s">
        <v>23</v>
      </c>
      <c r="P107" s="10" t="s">
        <v>1734</v>
      </c>
      <c r="Q107" s="10"/>
      <c r="R107" s="10"/>
      <c r="S107" s="10" t="s">
        <v>1752</v>
      </c>
      <c r="T107" s="10"/>
      <c r="U107" s="10" t="s">
        <v>1753</v>
      </c>
      <c r="V107" s="40" t="s">
        <v>2127</v>
      </c>
      <c r="W107" s="10" t="s">
        <v>1752</v>
      </c>
      <c r="X107" s="10"/>
      <c r="Y107" s="10"/>
      <c r="Z107" s="10"/>
      <c r="AA107" s="41">
        <v>11000</v>
      </c>
      <c r="AB107" s="41">
        <v>0</v>
      </c>
      <c r="AC107" s="10"/>
      <c r="AD107" s="10"/>
    </row>
    <row r="108" ht="50" hidden="1" customHeight="1" spans="1:30">
      <c r="A108" s="39" t="s">
        <v>2128</v>
      </c>
      <c r="B108" s="10" t="s">
        <v>1712</v>
      </c>
      <c r="C108" s="10" t="s">
        <v>1713</v>
      </c>
      <c r="D108" s="10">
        <v>2017</v>
      </c>
      <c r="E108" s="40" t="s">
        <v>2129</v>
      </c>
      <c r="F108" s="10" t="s">
        <v>2080</v>
      </c>
      <c r="G108" s="10" t="s">
        <v>2130</v>
      </c>
      <c r="H108" s="40" t="s">
        <v>2131</v>
      </c>
      <c r="I108" s="41">
        <v>40</v>
      </c>
      <c r="J108" s="41">
        <v>30</v>
      </c>
      <c r="K108" s="41">
        <v>10</v>
      </c>
      <c r="L108" s="41">
        <v>30</v>
      </c>
      <c r="M108" s="41">
        <v>30</v>
      </c>
      <c r="N108" s="41">
        <v>0</v>
      </c>
      <c r="O108" s="10" t="s">
        <v>23</v>
      </c>
      <c r="P108" s="10" t="s">
        <v>1734</v>
      </c>
      <c r="Q108" s="10"/>
      <c r="R108" s="10"/>
      <c r="S108" s="10" t="s">
        <v>1752</v>
      </c>
      <c r="T108" s="10"/>
      <c r="U108" s="10" t="s">
        <v>1759</v>
      </c>
      <c r="V108" s="40" t="s">
        <v>2080</v>
      </c>
      <c r="W108" s="10" t="s">
        <v>1752</v>
      </c>
      <c r="X108" s="10"/>
      <c r="Y108" s="10"/>
      <c r="Z108" s="10"/>
      <c r="AA108" s="41">
        <v>48600</v>
      </c>
      <c r="AB108" s="41">
        <v>0</v>
      </c>
      <c r="AC108" s="10"/>
      <c r="AD108" s="10"/>
    </row>
    <row r="109" ht="50" hidden="1" customHeight="1" spans="1:30">
      <c r="A109" s="39" t="s">
        <v>2132</v>
      </c>
      <c r="B109" s="10" t="s">
        <v>1712</v>
      </c>
      <c r="C109" s="10" t="s">
        <v>1713</v>
      </c>
      <c r="D109" s="10">
        <v>2017</v>
      </c>
      <c r="E109" s="40" t="s">
        <v>2133</v>
      </c>
      <c r="F109" s="10" t="s">
        <v>2080</v>
      </c>
      <c r="G109" s="10" t="s">
        <v>2130</v>
      </c>
      <c r="H109" s="40" t="s">
        <v>2134</v>
      </c>
      <c r="I109" s="41">
        <v>15</v>
      </c>
      <c r="J109" s="41">
        <v>10</v>
      </c>
      <c r="K109" s="41">
        <v>5</v>
      </c>
      <c r="L109" s="41">
        <v>10</v>
      </c>
      <c r="M109" s="41">
        <v>10</v>
      </c>
      <c r="N109" s="41">
        <v>0</v>
      </c>
      <c r="O109" s="10" t="s">
        <v>23</v>
      </c>
      <c r="P109" s="10" t="s">
        <v>1734</v>
      </c>
      <c r="Q109" s="10"/>
      <c r="R109" s="10"/>
      <c r="S109" s="10" t="s">
        <v>1752</v>
      </c>
      <c r="T109" s="10"/>
      <c r="U109" s="10" t="s">
        <v>1759</v>
      </c>
      <c r="V109" s="40" t="s">
        <v>2080</v>
      </c>
      <c r="W109" s="10" t="s">
        <v>1752</v>
      </c>
      <c r="X109" s="10"/>
      <c r="Y109" s="10"/>
      <c r="Z109" s="10"/>
      <c r="AA109" s="41">
        <v>32600</v>
      </c>
      <c r="AB109" s="41">
        <v>0</v>
      </c>
      <c r="AC109" s="10"/>
      <c r="AD109" s="10"/>
    </row>
    <row r="110" ht="50" hidden="1" customHeight="1" spans="1:30">
      <c r="A110" s="39" t="s">
        <v>2135</v>
      </c>
      <c r="B110" s="10" t="s">
        <v>1712</v>
      </c>
      <c r="C110" s="10" t="s">
        <v>1713</v>
      </c>
      <c r="D110" s="10">
        <v>2017</v>
      </c>
      <c r="E110" s="40" t="s">
        <v>2136</v>
      </c>
      <c r="F110" s="10"/>
      <c r="G110" s="10" t="s">
        <v>2048</v>
      </c>
      <c r="H110" s="40" t="s">
        <v>2137</v>
      </c>
      <c r="I110" s="41">
        <v>15</v>
      </c>
      <c r="J110" s="41">
        <v>10</v>
      </c>
      <c r="K110" s="41">
        <v>5</v>
      </c>
      <c r="L110" s="41">
        <v>10</v>
      </c>
      <c r="M110" s="41">
        <v>10</v>
      </c>
      <c r="N110" s="41">
        <v>0</v>
      </c>
      <c r="O110" s="10" t="s">
        <v>23</v>
      </c>
      <c r="P110" s="10" t="s">
        <v>1734</v>
      </c>
      <c r="Q110" s="10"/>
      <c r="R110" s="10"/>
      <c r="S110" s="10" t="s">
        <v>1752</v>
      </c>
      <c r="T110" s="10"/>
      <c r="U110" s="10" t="s">
        <v>1759</v>
      </c>
      <c r="V110" s="40" t="s">
        <v>2080</v>
      </c>
      <c r="W110" s="10" t="s">
        <v>1752</v>
      </c>
      <c r="X110" s="10"/>
      <c r="Y110" s="10"/>
      <c r="Z110" s="10"/>
      <c r="AA110" s="41">
        <v>28600</v>
      </c>
      <c r="AB110" s="41">
        <v>0</v>
      </c>
      <c r="AC110" s="10"/>
      <c r="AD110" s="10"/>
    </row>
    <row r="111" ht="65" hidden="1" customHeight="1" spans="1:30">
      <c r="A111" s="39" t="s">
        <v>2138</v>
      </c>
      <c r="B111" s="10" t="s">
        <v>1712</v>
      </c>
      <c r="C111" s="10" t="s">
        <v>1713</v>
      </c>
      <c r="D111" s="10">
        <v>2017</v>
      </c>
      <c r="E111" s="40" t="s">
        <v>2139</v>
      </c>
      <c r="F111" s="43" t="s">
        <v>2140</v>
      </c>
      <c r="G111" s="10" t="s">
        <v>2141</v>
      </c>
      <c r="H111" s="40" t="s">
        <v>2142</v>
      </c>
      <c r="I111" s="41">
        <v>15</v>
      </c>
      <c r="J111" s="41">
        <v>10</v>
      </c>
      <c r="K111" s="41">
        <v>5</v>
      </c>
      <c r="L111" s="41">
        <v>10</v>
      </c>
      <c r="M111" s="41">
        <v>10</v>
      </c>
      <c r="N111" s="41">
        <v>0</v>
      </c>
      <c r="O111" s="10" t="s">
        <v>47</v>
      </c>
      <c r="P111" s="10" t="s">
        <v>1759</v>
      </c>
      <c r="Q111" s="10"/>
      <c r="R111" s="10"/>
      <c r="S111" s="10" t="s">
        <v>1752</v>
      </c>
      <c r="T111" s="10"/>
      <c r="U111" s="10" t="s">
        <v>2144</v>
      </c>
      <c r="V111" s="40" t="s">
        <v>2144</v>
      </c>
      <c r="W111" s="10" t="s">
        <v>1752</v>
      </c>
      <c r="X111" s="10"/>
      <c r="Y111" s="10"/>
      <c r="Z111" s="10"/>
      <c r="AA111" s="41">
        <v>73200</v>
      </c>
      <c r="AB111" s="41">
        <v>0</v>
      </c>
      <c r="AC111" s="10"/>
      <c r="AD111" s="10"/>
    </row>
    <row r="112" ht="67" hidden="1" customHeight="1" spans="1:30">
      <c r="A112" s="39" t="s">
        <v>2145</v>
      </c>
      <c r="B112" s="10" t="s">
        <v>1712</v>
      </c>
      <c r="C112" s="10" t="s">
        <v>1713</v>
      </c>
      <c r="D112" s="10">
        <v>2017</v>
      </c>
      <c r="E112" s="40" t="s">
        <v>2146</v>
      </c>
      <c r="F112" s="43" t="s">
        <v>2140</v>
      </c>
      <c r="G112" s="10" t="s">
        <v>2147</v>
      </c>
      <c r="H112" s="40" t="s">
        <v>2142</v>
      </c>
      <c r="I112" s="41">
        <v>15</v>
      </c>
      <c r="J112" s="41">
        <v>15</v>
      </c>
      <c r="K112" s="41">
        <v>0</v>
      </c>
      <c r="L112" s="41">
        <v>25</v>
      </c>
      <c r="M112" s="41">
        <v>15</v>
      </c>
      <c r="N112" s="41">
        <v>10</v>
      </c>
      <c r="O112" s="10" t="s">
        <v>47</v>
      </c>
      <c r="P112" s="10" t="s">
        <v>1759</v>
      </c>
      <c r="Q112" s="10"/>
      <c r="R112" s="10"/>
      <c r="S112" s="10" t="s">
        <v>1752</v>
      </c>
      <c r="T112" s="4"/>
      <c r="U112" s="10" t="s">
        <v>2144</v>
      </c>
      <c r="V112" s="40" t="s">
        <v>2144</v>
      </c>
      <c r="W112" s="10" t="s">
        <v>1752</v>
      </c>
      <c r="X112" s="10"/>
      <c r="Y112" s="10"/>
      <c r="Z112" s="10"/>
      <c r="AA112" s="41">
        <v>73200</v>
      </c>
      <c r="AB112" s="41">
        <v>0</v>
      </c>
      <c r="AC112" s="10"/>
      <c r="AD112" s="10"/>
    </row>
    <row r="113" ht="64" hidden="1" customHeight="1" spans="1:30">
      <c r="A113" s="39" t="s">
        <v>2148</v>
      </c>
      <c r="B113" s="10" t="s">
        <v>1712</v>
      </c>
      <c r="C113" s="10" t="s">
        <v>1713</v>
      </c>
      <c r="D113" s="10">
        <v>2017</v>
      </c>
      <c r="E113" s="40" t="s">
        <v>2149</v>
      </c>
      <c r="F113" s="43" t="s">
        <v>2140</v>
      </c>
      <c r="G113" s="10" t="s">
        <v>2150</v>
      </c>
      <c r="H113" s="40" t="s">
        <v>2142</v>
      </c>
      <c r="I113" s="41">
        <v>20</v>
      </c>
      <c r="J113" s="41">
        <v>20</v>
      </c>
      <c r="K113" s="41">
        <v>0</v>
      </c>
      <c r="L113" s="41">
        <v>10</v>
      </c>
      <c r="M113" s="41">
        <v>10</v>
      </c>
      <c r="N113" s="41">
        <v>0</v>
      </c>
      <c r="O113" s="10" t="s">
        <v>47</v>
      </c>
      <c r="P113" s="10" t="s">
        <v>1759</v>
      </c>
      <c r="Q113" s="10"/>
      <c r="R113" s="10"/>
      <c r="S113" s="10" t="s">
        <v>1752</v>
      </c>
      <c r="T113" s="10"/>
      <c r="U113" s="10" t="s">
        <v>2144</v>
      </c>
      <c r="V113" s="40" t="s">
        <v>2144</v>
      </c>
      <c r="W113" s="10" t="s">
        <v>1752</v>
      </c>
      <c r="X113" s="10"/>
      <c r="Y113" s="10"/>
      <c r="Z113" s="10"/>
      <c r="AA113" s="41">
        <v>73200</v>
      </c>
      <c r="AB113" s="41">
        <v>0</v>
      </c>
      <c r="AC113" s="10"/>
      <c r="AD113" s="10"/>
    </row>
    <row r="114" ht="50" hidden="1" customHeight="1" spans="1:30">
      <c r="A114" s="39" t="s">
        <v>2151</v>
      </c>
      <c r="B114" s="10" t="s">
        <v>1712</v>
      </c>
      <c r="C114" s="10" t="s">
        <v>1713</v>
      </c>
      <c r="D114" s="10">
        <v>2017</v>
      </c>
      <c r="E114" s="40" t="s">
        <v>2152</v>
      </c>
      <c r="F114" s="10" t="s">
        <v>1979</v>
      </c>
      <c r="G114" s="10" t="s">
        <v>1949</v>
      </c>
      <c r="H114" s="40" t="s">
        <v>2153</v>
      </c>
      <c r="I114" s="41">
        <v>20</v>
      </c>
      <c r="J114" s="41">
        <v>20</v>
      </c>
      <c r="K114" s="41">
        <v>0</v>
      </c>
      <c r="L114" s="41">
        <v>20</v>
      </c>
      <c r="M114" s="41">
        <v>20</v>
      </c>
      <c r="N114" s="41">
        <v>0</v>
      </c>
      <c r="O114" s="10" t="s">
        <v>23</v>
      </c>
      <c r="P114" s="10" t="s">
        <v>1734</v>
      </c>
      <c r="Q114" s="10"/>
      <c r="R114" s="10"/>
      <c r="S114" s="10" t="s">
        <v>1752</v>
      </c>
      <c r="T114" s="10"/>
      <c r="U114" s="10" t="s">
        <v>1753</v>
      </c>
      <c r="V114" s="40" t="s">
        <v>2154</v>
      </c>
      <c r="W114" s="10" t="s">
        <v>1752</v>
      </c>
      <c r="X114" s="10"/>
      <c r="Y114" s="10"/>
      <c r="Z114" s="10"/>
      <c r="AA114" s="41">
        <v>0</v>
      </c>
      <c r="AB114" s="41">
        <v>0</v>
      </c>
      <c r="AC114" s="10"/>
      <c r="AD114" s="10"/>
    </row>
    <row r="115" ht="50" hidden="1" customHeight="1" spans="1:30">
      <c r="A115" s="39" t="s">
        <v>2155</v>
      </c>
      <c r="B115" s="10" t="s">
        <v>1712</v>
      </c>
      <c r="C115" s="10" t="s">
        <v>1713</v>
      </c>
      <c r="D115" s="10">
        <v>2017</v>
      </c>
      <c r="E115" s="40" t="s">
        <v>2156</v>
      </c>
      <c r="F115" s="10" t="s">
        <v>1979</v>
      </c>
      <c r="G115" s="10" t="s">
        <v>2157</v>
      </c>
      <c r="H115" s="40" t="s">
        <v>2158</v>
      </c>
      <c r="I115" s="41">
        <v>21</v>
      </c>
      <c r="J115" s="41">
        <v>21</v>
      </c>
      <c r="K115" s="41">
        <v>0</v>
      </c>
      <c r="L115" s="41">
        <v>21</v>
      </c>
      <c r="M115" s="41">
        <v>21</v>
      </c>
      <c r="N115" s="41">
        <v>0</v>
      </c>
      <c r="O115" s="10" t="s">
        <v>23</v>
      </c>
      <c r="P115" s="10" t="s">
        <v>1734</v>
      </c>
      <c r="Q115" s="10"/>
      <c r="R115" s="10"/>
      <c r="S115" s="10" t="s">
        <v>1752</v>
      </c>
      <c r="T115" s="10"/>
      <c r="U115" s="10" t="s">
        <v>1753</v>
      </c>
      <c r="V115" s="40" t="s">
        <v>2159</v>
      </c>
      <c r="W115" s="10" t="s">
        <v>1752</v>
      </c>
      <c r="X115" s="10"/>
      <c r="Y115" s="10"/>
      <c r="Z115" s="10"/>
      <c r="AA115" s="41">
        <v>0</v>
      </c>
      <c r="AB115" s="41">
        <v>0</v>
      </c>
      <c r="AC115" s="10"/>
      <c r="AD115" s="10"/>
    </row>
    <row r="116" ht="50" hidden="1" customHeight="1" spans="1:30">
      <c r="A116" s="39" t="s">
        <v>2160</v>
      </c>
      <c r="B116" s="10" t="s">
        <v>1712</v>
      </c>
      <c r="C116" s="10" t="s">
        <v>1713</v>
      </c>
      <c r="D116" s="10">
        <v>2017</v>
      </c>
      <c r="E116" s="40" t="s">
        <v>2161</v>
      </c>
      <c r="F116" s="10" t="s">
        <v>2075</v>
      </c>
      <c r="G116" s="10" t="s">
        <v>2162</v>
      </c>
      <c r="H116" s="40" t="s">
        <v>2163</v>
      </c>
      <c r="I116" s="41">
        <v>50</v>
      </c>
      <c r="J116" s="41">
        <v>50</v>
      </c>
      <c r="K116" s="41">
        <v>0</v>
      </c>
      <c r="L116" s="41">
        <v>50</v>
      </c>
      <c r="M116" s="41">
        <v>50</v>
      </c>
      <c r="N116" s="41">
        <v>0</v>
      </c>
      <c r="O116" s="10" t="s">
        <v>23</v>
      </c>
      <c r="P116" s="10" t="s">
        <v>1734</v>
      </c>
      <c r="Q116" s="10" t="s">
        <v>102</v>
      </c>
      <c r="R116" s="10" t="s">
        <v>102</v>
      </c>
      <c r="S116" s="10" t="s">
        <v>1752</v>
      </c>
      <c r="T116" s="10"/>
      <c r="U116" s="10" t="s">
        <v>1753</v>
      </c>
      <c r="V116" s="40" t="s">
        <v>2164</v>
      </c>
      <c r="W116" s="10" t="s">
        <v>1752</v>
      </c>
      <c r="X116" s="10"/>
      <c r="Y116" s="10"/>
      <c r="Z116" s="10"/>
      <c r="AA116" s="41">
        <v>48000</v>
      </c>
      <c r="AB116" s="41">
        <v>5</v>
      </c>
      <c r="AC116" s="10"/>
      <c r="AD116" s="10"/>
    </row>
    <row r="117" ht="50" hidden="1" customHeight="1" spans="1:30">
      <c r="A117" s="39" t="s">
        <v>2165</v>
      </c>
      <c r="B117" s="10" t="s">
        <v>1712</v>
      </c>
      <c r="C117" s="10" t="s">
        <v>1713</v>
      </c>
      <c r="D117" s="10">
        <v>2017</v>
      </c>
      <c r="E117" s="40" t="s">
        <v>2166</v>
      </c>
      <c r="F117" s="10" t="s">
        <v>2075</v>
      </c>
      <c r="G117" s="10" t="s">
        <v>2167</v>
      </c>
      <c r="H117" s="40" t="s">
        <v>2168</v>
      </c>
      <c r="I117" s="41">
        <v>50</v>
      </c>
      <c r="J117" s="41">
        <v>50</v>
      </c>
      <c r="K117" s="41">
        <v>0</v>
      </c>
      <c r="L117" s="41">
        <v>50</v>
      </c>
      <c r="M117" s="41">
        <v>50</v>
      </c>
      <c r="N117" s="41">
        <v>0</v>
      </c>
      <c r="O117" s="10" t="s">
        <v>23</v>
      </c>
      <c r="P117" s="10" t="s">
        <v>1759</v>
      </c>
      <c r="Q117" s="10" t="s">
        <v>26</v>
      </c>
      <c r="R117" s="10" t="s">
        <v>26</v>
      </c>
      <c r="S117" s="10" t="s">
        <v>1752</v>
      </c>
      <c r="T117" s="10"/>
      <c r="U117" s="10" t="s">
        <v>1753</v>
      </c>
      <c r="V117" s="40" t="s">
        <v>2169</v>
      </c>
      <c r="W117" s="10" t="s">
        <v>1752</v>
      </c>
      <c r="X117" s="10"/>
      <c r="Y117" s="10"/>
      <c r="Z117" s="10"/>
      <c r="AA117" s="41">
        <v>30000</v>
      </c>
      <c r="AB117" s="41">
        <v>6</v>
      </c>
      <c r="AC117" s="10"/>
      <c r="AD117" s="10"/>
    </row>
    <row r="118" ht="50" hidden="1" customHeight="1" spans="1:30">
      <c r="A118" s="39" t="s">
        <v>2170</v>
      </c>
      <c r="B118" s="10" t="s">
        <v>1712</v>
      </c>
      <c r="C118" s="10" t="s">
        <v>1713</v>
      </c>
      <c r="D118" s="10">
        <v>2017</v>
      </c>
      <c r="E118" s="40" t="s">
        <v>2171</v>
      </c>
      <c r="F118" s="10" t="s">
        <v>2075</v>
      </c>
      <c r="G118" s="10" t="s">
        <v>2172</v>
      </c>
      <c r="H118" s="40" t="s">
        <v>2173</v>
      </c>
      <c r="I118" s="41">
        <v>50</v>
      </c>
      <c r="J118" s="41">
        <v>50</v>
      </c>
      <c r="K118" s="41">
        <v>0</v>
      </c>
      <c r="L118" s="41">
        <v>50</v>
      </c>
      <c r="M118" s="41">
        <v>50</v>
      </c>
      <c r="N118" s="41">
        <v>0</v>
      </c>
      <c r="O118" s="10" t="s">
        <v>23</v>
      </c>
      <c r="P118" s="10" t="s">
        <v>1734</v>
      </c>
      <c r="Q118" s="10" t="s">
        <v>26</v>
      </c>
      <c r="R118" s="10" t="s">
        <v>26</v>
      </c>
      <c r="S118" s="10" t="s">
        <v>1752</v>
      </c>
      <c r="T118" s="10"/>
      <c r="U118" s="10" t="s">
        <v>1753</v>
      </c>
      <c r="V118" s="40" t="s">
        <v>2174</v>
      </c>
      <c r="W118" s="10" t="s">
        <v>1752</v>
      </c>
      <c r="X118" s="10"/>
      <c r="Y118" s="10"/>
      <c r="Z118" s="10"/>
      <c r="AA118" s="41">
        <v>28500</v>
      </c>
      <c r="AB118" s="41">
        <v>6</v>
      </c>
      <c r="AC118" s="10"/>
      <c r="AD118" s="10"/>
    </row>
    <row r="119" ht="50" hidden="1" customHeight="1" spans="1:30">
      <c r="A119" s="39" t="s">
        <v>2175</v>
      </c>
      <c r="B119" s="10" t="s">
        <v>1712</v>
      </c>
      <c r="C119" s="10" t="s">
        <v>1713</v>
      </c>
      <c r="D119" s="10">
        <v>2017</v>
      </c>
      <c r="E119" s="40" t="s">
        <v>2176</v>
      </c>
      <c r="F119" s="10"/>
      <c r="G119" s="10" t="s">
        <v>2177</v>
      </c>
      <c r="H119" s="40"/>
      <c r="I119" s="41">
        <v>50</v>
      </c>
      <c r="J119" s="41">
        <v>50</v>
      </c>
      <c r="K119" s="41">
        <v>0</v>
      </c>
      <c r="L119" s="41">
        <v>49.9478</v>
      </c>
      <c r="M119" s="41">
        <v>49.9478</v>
      </c>
      <c r="N119" s="41">
        <v>0</v>
      </c>
      <c r="O119" s="10" t="s">
        <v>23</v>
      </c>
      <c r="P119" s="10" t="s">
        <v>1759</v>
      </c>
      <c r="Q119" s="10"/>
      <c r="R119" s="10"/>
      <c r="S119" s="10"/>
      <c r="T119" s="10"/>
      <c r="U119" s="10"/>
      <c r="V119" s="40"/>
      <c r="W119" s="10"/>
      <c r="X119" s="10"/>
      <c r="Y119" s="10"/>
      <c r="Z119" s="10"/>
      <c r="AA119" s="41"/>
      <c r="AB119" s="41"/>
      <c r="AC119" s="10"/>
      <c r="AD119" s="10"/>
    </row>
    <row r="120" ht="50" hidden="1" customHeight="1" spans="1:30">
      <c r="A120" s="39" t="s">
        <v>2178</v>
      </c>
      <c r="B120" s="10" t="s">
        <v>1712</v>
      </c>
      <c r="C120" s="10" t="s">
        <v>1713</v>
      </c>
      <c r="D120" s="10">
        <v>2017</v>
      </c>
      <c r="E120" s="40" t="s">
        <v>2179</v>
      </c>
      <c r="F120" s="43" t="s">
        <v>2140</v>
      </c>
      <c r="G120" s="10" t="s">
        <v>2180</v>
      </c>
      <c r="H120" s="40" t="s">
        <v>2181</v>
      </c>
      <c r="I120" s="41">
        <v>5</v>
      </c>
      <c r="J120" s="41">
        <v>5</v>
      </c>
      <c r="K120" s="41">
        <v>0</v>
      </c>
      <c r="L120" s="41">
        <v>5</v>
      </c>
      <c r="M120" s="41">
        <v>5</v>
      </c>
      <c r="N120" s="41">
        <v>0</v>
      </c>
      <c r="O120" s="10" t="s">
        <v>23</v>
      </c>
      <c r="P120" s="10" t="s">
        <v>1734</v>
      </c>
      <c r="Q120" s="10" t="s">
        <v>102</v>
      </c>
      <c r="R120" s="10" t="s">
        <v>102</v>
      </c>
      <c r="S120" s="10" t="s">
        <v>1752</v>
      </c>
      <c r="T120" s="10"/>
      <c r="U120" s="10" t="s">
        <v>1759</v>
      </c>
      <c r="V120" s="40" t="s">
        <v>2140</v>
      </c>
      <c r="W120" s="10" t="s">
        <v>1752</v>
      </c>
      <c r="X120" s="10"/>
      <c r="Y120" s="10"/>
      <c r="Z120" s="10"/>
      <c r="AA120" s="41">
        <v>275400</v>
      </c>
      <c r="AB120" s="41">
        <v>0</v>
      </c>
      <c r="AC120" s="10"/>
      <c r="AD120" s="10"/>
    </row>
    <row r="121" ht="50" hidden="1" customHeight="1" spans="1:30">
      <c r="A121" s="39" t="s">
        <v>2184</v>
      </c>
      <c r="B121" s="10" t="s">
        <v>1712</v>
      </c>
      <c r="C121" s="10" t="s">
        <v>1713</v>
      </c>
      <c r="D121" s="10">
        <v>2017</v>
      </c>
      <c r="E121" s="40" t="s">
        <v>2185</v>
      </c>
      <c r="F121" s="10"/>
      <c r="G121" s="10" t="s">
        <v>1868</v>
      </c>
      <c r="H121" s="40"/>
      <c r="I121" s="41">
        <v>11</v>
      </c>
      <c r="J121" s="41">
        <v>10</v>
      </c>
      <c r="K121" s="41">
        <v>1</v>
      </c>
      <c r="L121" s="41">
        <v>10</v>
      </c>
      <c r="M121" s="41">
        <v>10</v>
      </c>
      <c r="N121" s="41">
        <v>0</v>
      </c>
      <c r="O121" s="10" t="s">
        <v>23</v>
      </c>
      <c r="P121" s="10" t="s">
        <v>1734</v>
      </c>
      <c r="Q121" s="10"/>
      <c r="R121" s="10"/>
      <c r="S121" s="10"/>
      <c r="T121" s="10"/>
      <c r="U121" s="10"/>
      <c r="V121" s="40"/>
      <c r="W121" s="10"/>
      <c r="X121" s="10"/>
      <c r="Y121" s="10"/>
      <c r="Z121" s="10"/>
      <c r="AA121" s="41"/>
      <c r="AB121" s="41"/>
      <c r="AC121" s="10"/>
      <c r="AD121" s="10"/>
    </row>
    <row r="122" ht="50" hidden="1" customHeight="1" spans="1:30">
      <c r="A122" s="39" t="s">
        <v>2186</v>
      </c>
      <c r="B122" s="10" t="s">
        <v>1712</v>
      </c>
      <c r="C122" s="10" t="s">
        <v>1713</v>
      </c>
      <c r="D122" s="10">
        <v>2017</v>
      </c>
      <c r="E122" s="40" t="s">
        <v>2187</v>
      </c>
      <c r="F122" s="10"/>
      <c r="G122" s="10" t="s">
        <v>1868</v>
      </c>
      <c r="H122" s="40"/>
      <c r="I122" s="41">
        <v>5</v>
      </c>
      <c r="J122" s="41">
        <v>5</v>
      </c>
      <c r="K122" s="41">
        <v>0</v>
      </c>
      <c r="L122" s="41">
        <v>5</v>
      </c>
      <c r="M122" s="41">
        <v>5</v>
      </c>
      <c r="N122" s="41">
        <v>0</v>
      </c>
      <c r="O122" s="10" t="s">
        <v>23</v>
      </c>
      <c r="P122" s="10" t="s">
        <v>1719</v>
      </c>
      <c r="Q122" s="10"/>
      <c r="R122" s="10"/>
      <c r="S122" s="10"/>
      <c r="T122" s="10"/>
      <c r="U122" s="10"/>
      <c r="V122" s="40"/>
      <c r="W122" s="10"/>
      <c r="X122" s="10"/>
      <c r="Y122" s="10"/>
      <c r="Z122" s="10"/>
      <c r="AA122" s="41"/>
      <c r="AB122" s="41"/>
      <c r="AC122" s="10"/>
      <c r="AD122" s="10"/>
    </row>
    <row r="123" ht="50" hidden="1" customHeight="1" spans="1:30">
      <c r="A123" s="39" t="s">
        <v>2188</v>
      </c>
      <c r="B123" s="10" t="s">
        <v>1712</v>
      </c>
      <c r="C123" s="10" t="s">
        <v>1713</v>
      </c>
      <c r="D123" s="10">
        <v>2017</v>
      </c>
      <c r="E123" s="40" t="s">
        <v>2189</v>
      </c>
      <c r="F123" s="10"/>
      <c r="G123" s="10" t="s">
        <v>1868</v>
      </c>
      <c r="H123" s="40"/>
      <c r="I123" s="41">
        <v>50</v>
      </c>
      <c r="J123" s="41">
        <v>50</v>
      </c>
      <c r="K123" s="41">
        <v>0</v>
      </c>
      <c r="L123" s="41">
        <v>50</v>
      </c>
      <c r="M123" s="41">
        <v>50</v>
      </c>
      <c r="N123" s="41">
        <v>0</v>
      </c>
      <c r="O123" s="10" t="s">
        <v>23</v>
      </c>
      <c r="P123" s="10" t="s">
        <v>1759</v>
      </c>
      <c r="Q123" s="10"/>
      <c r="R123" s="10"/>
      <c r="S123" s="10"/>
      <c r="T123" s="10"/>
      <c r="U123" s="10"/>
      <c r="V123" s="40"/>
      <c r="W123" s="10"/>
      <c r="X123" s="10"/>
      <c r="Y123" s="10"/>
      <c r="Z123" s="10"/>
      <c r="AA123" s="41"/>
      <c r="AB123" s="41"/>
      <c r="AC123" s="10"/>
      <c r="AD123" s="10"/>
    </row>
    <row r="124" ht="50" hidden="1" customHeight="1" spans="1:30">
      <c r="A124" s="39" t="s">
        <v>2190</v>
      </c>
      <c r="B124" s="10" t="s">
        <v>1712</v>
      </c>
      <c r="C124" s="10" t="s">
        <v>1713</v>
      </c>
      <c r="D124" s="10">
        <v>2017</v>
      </c>
      <c r="E124" s="40" t="s">
        <v>2191</v>
      </c>
      <c r="F124" s="10"/>
      <c r="G124" s="10" t="s">
        <v>1868</v>
      </c>
      <c r="H124" s="40" t="s">
        <v>2192</v>
      </c>
      <c r="I124" s="41">
        <v>44</v>
      </c>
      <c r="J124" s="41">
        <v>44</v>
      </c>
      <c r="K124" s="41">
        <v>0</v>
      </c>
      <c r="L124" s="41">
        <v>197.834666</v>
      </c>
      <c r="M124" s="41">
        <v>44</v>
      </c>
      <c r="N124" s="41">
        <v>153.834666</v>
      </c>
      <c r="O124" s="10" t="s">
        <v>23</v>
      </c>
      <c r="P124" s="10" t="s">
        <v>1734</v>
      </c>
      <c r="Q124" s="10" t="s">
        <v>38</v>
      </c>
      <c r="R124" s="10" t="s">
        <v>38</v>
      </c>
      <c r="S124" s="10" t="s">
        <v>1752</v>
      </c>
      <c r="T124" s="10"/>
      <c r="U124" s="10" t="s">
        <v>1759</v>
      </c>
      <c r="V124" s="40" t="s">
        <v>2193</v>
      </c>
      <c r="W124" s="10" t="s">
        <v>1752</v>
      </c>
      <c r="X124" s="10"/>
      <c r="Y124" s="10"/>
      <c r="Z124" s="10"/>
      <c r="AA124" s="41">
        <v>282100</v>
      </c>
      <c r="AB124" s="41">
        <v>0</v>
      </c>
      <c r="AC124" s="10"/>
      <c r="AD124" s="10"/>
    </row>
    <row r="125" ht="50" hidden="1" customHeight="1" spans="1:30">
      <c r="A125" s="39" t="s">
        <v>2243</v>
      </c>
      <c r="B125" s="10" t="s">
        <v>1712</v>
      </c>
      <c r="C125" s="10" t="s">
        <v>1713</v>
      </c>
      <c r="D125" s="10">
        <v>2018</v>
      </c>
      <c r="E125" s="40" t="s">
        <v>2244</v>
      </c>
      <c r="F125" s="10"/>
      <c r="G125" s="10" t="s">
        <v>2028</v>
      </c>
      <c r="H125" s="40" t="s">
        <v>2029</v>
      </c>
      <c r="I125" s="41">
        <v>350</v>
      </c>
      <c r="J125" s="41">
        <v>350</v>
      </c>
      <c r="K125" s="41">
        <v>0</v>
      </c>
      <c r="L125" s="41">
        <v>350</v>
      </c>
      <c r="M125" s="41">
        <v>350</v>
      </c>
      <c r="N125" s="41">
        <v>0</v>
      </c>
      <c r="O125" s="10" t="s">
        <v>23</v>
      </c>
      <c r="P125" s="10" t="s">
        <v>1917</v>
      </c>
      <c r="Q125" s="10"/>
      <c r="R125" s="10"/>
      <c r="S125" s="10" t="s">
        <v>1752</v>
      </c>
      <c r="T125" s="10"/>
      <c r="U125" s="10" t="s">
        <v>2004</v>
      </c>
      <c r="V125" s="40" t="s">
        <v>2005</v>
      </c>
      <c r="W125" s="10" t="s">
        <v>1752</v>
      </c>
      <c r="X125" s="10"/>
      <c r="Y125" s="10"/>
      <c r="Z125" s="10"/>
      <c r="AA125" s="41">
        <v>0</v>
      </c>
      <c r="AB125" s="41">
        <v>0</v>
      </c>
      <c r="AC125" s="10"/>
      <c r="AD125" s="10"/>
    </row>
    <row r="126" ht="50" hidden="1" customHeight="1" spans="1:30">
      <c r="A126" s="39" t="s">
        <v>2245</v>
      </c>
      <c r="B126" s="10" t="s">
        <v>1712</v>
      </c>
      <c r="C126" s="10" t="s">
        <v>1713</v>
      </c>
      <c r="D126" s="10">
        <v>2018</v>
      </c>
      <c r="E126" s="40" t="s">
        <v>2246</v>
      </c>
      <c r="F126" s="10"/>
      <c r="G126" s="10" t="s">
        <v>2015</v>
      </c>
      <c r="H126" s="40"/>
      <c r="I126" s="41">
        <v>150</v>
      </c>
      <c r="J126" s="41">
        <v>150</v>
      </c>
      <c r="K126" s="41">
        <v>0</v>
      </c>
      <c r="L126" s="41">
        <v>150</v>
      </c>
      <c r="M126" s="41">
        <v>150</v>
      </c>
      <c r="N126" s="41">
        <v>0</v>
      </c>
      <c r="O126" s="10" t="s">
        <v>23</v>
      </c>
      <c r="P126" s="10" t="s">
        <v>1751</v>
      </c>
      <c r="Q126" s="10"/>
      <c r="R126" s="10"/>
      <c r="S126" s="10"/>
      <c r="T126" s="10"/>
      <c r="U126" s="10"/>
      <c r="V126" s="40"/>
      <c r="W126" s="10"/>
      <c r="X126" s="10"/>
      <c r="Y126" s="10"/>
      <c r="Z126" s="10"/>
      <c r="AA126" s="41"/>
      <c r="AB126" s="41"/>
      <c r="AC126" s="10"/>
      <c r="AD126" s="10"/>
    </row>
    <row r="127" ht="50" hidden="1" customHeight="1" spans="1:30">
      <c r="A127" s="39" t="s">
        <v>2247</v>
      </c>
      <c r="B127" s="10" t="s">
        <v>1712</v>
      </c>
      <c r="C127" s="10" t="s">
        <v>1713</v>
      </c>
      <c r="D127" s="10">
        <v>2018</v>
      </c>
      <c r="E127" s="40" t="s">
        <v>2248</v>
      </c>
      <c r="F127" s="10" t="s">
        <v>2080</v>
      </c>
      <c r="G127" s="10" t="s">
        <v>2249</v>
      </c>
      <c r="H127" s="40" t="s">
        <v>2250</v>
      </c>
      <c r="I127" s="41">
        <v>200</v>
      </c>
      <c r="J127" s="41">
        <v>200</v>
      </c>
      <c r="K127" s="41">
        <v>0</v>
      </c>
      <c r="L127" s="41">
        <v>200</v>
      </c>
      <c r="M127" s="41">
        <v>200</v>
      </c>
      <c r="N127" s="41">
        <v>0</v>
      </c>
      <c r="O127" s="10" t="s">
        <v>23</v>
      </c>
      <c r="P127" s="10" t="s">
        <v>1751</v>
      </c>
      <c r="Q127" s="10"/>
      <c r="R127" s="10"/>
      <c r="S127" s="10" t="s">
        <v>1752</v>
      </c>
      <c r="T127" s="10"/>
      <c r="U127" s="10" t="s">
        <v>2004</v>
      </c>
      <c r="V127" s="40" t="s">
        <v>2005</v>
      </c>
      <c r="W127" s="10" t="s">
        <v>1752</v>
      </c>
      <c r="X127" s="10"/>
      <c r="Y127" s="10"/>
      <c r="Z127" s="10"/>
      <c r="AA127" s="41">
        <v>168000</v>
      </c>
      <c r="AB127" s="41">
        <v>0</v>
      </c>
      <c r="AC127" s="10"/>
      <c r="AD127" s="10"/>
    </row>
    <row r="128" ht="50" hidden="1" customHeight="1" spans="1:30">
      <c r="A128" s="39" t="s">
        <v>2251</v>
      </c>
      <c r="B128" s="10" t="s">
        <v>1712</v>
      </c>
      <c r="C128" s="10" t="s">
        <v>1713</v>
      </c>
      <c r="D128" s="10">
        <v>2018</v>
      </c>
      <c r="E128" s="40" t="s">
        <v>2252</v>
      </c>
      <c r="F128" s="10"/>
      <c r="G128" s="10" t="s">
        <v>1741</v>
      </c>
      <c r="H128" s="40"/>
      <c r="I128" s="41">
        <v>3000</v>
      </c>
      <c r="J128" s="41">
        <v>3000</v>
      </c>
      <c r="K128" s="41">
        <v>0</v>
      </c>
      <c r="L128" s="41">
        <v>3000</v>
      </c>
      <c r="M128" s="41">
        <v>3000</v>
      </c>
      <c r="N128" s="41">
        <v>0</v>
      </c>
      <c r="O128" s="10" t="s">
        <v>23</v>
      </c>
      <c r="P128" s="10" t="s">
        <v>1751</v>
      </c>
      <c r="Q128" s="10"/>
      <c r="R128" s="10"/>
      <c r="S128" s="10"/>
      <c r="T128" s="10"/>
      <c r="U128" s="10"/>
      <c r="V128" s="40"/>
      <c r="W128" s="10"/>
      <c r="X128" s="10"/>
      <c r="Y128" s="10"/>
      <c r="Z128" s="10"/>
      <c r="AA128" s="41"/>
      <c r="AB128" s="41"/>
      <c r="AC128" s="10"/>
      <c r="AD128" s="10"/>
    </row>
    <row r="129" ht="50" hidden="1" customHeight="1" spans="1:30">
      <c r="A129" s="39" t="s">
        <v>2253</v>
      </c>
      <c r="B129" s="10" t="s">
        <v>1712</v>
      </c>
      <c r="C129" s="10" t="s">
        <v>1713</v>
      </c>
      <c r="D129" s="10">
        <v>2018</v>
      </c>
      <c r="E129" s="40" t="s">
        <v>2254</v>
      </c>
      <c r="F129" s="10"/>
      <c r="G129" s="10" t="s">
        <v>2255</v>
      </c>
      <c r="H129" s="40"/>
      <c r="I129" s="41">
        <v>10000</v>
      </c>
      <c r="J129" s="41">
        <v>701.25</v>
      </c>
      <c r="K129" s="41">
        <v>9298.75</v>
      </c>
      <c r="L129" s="41">
        <v>701.25</v>
      </c>
      <c r="M129" s="41">
        <v>701.25</v>
      </c>
      <c r="N129" s="41">
        <v>0</v>
      </c>
      <c r="O129" s="10" t="s">
        <v>23</v>
      </c>
      <c r="P129" s="10" t="s">
        <v>1759</v>
      </c>
      <c r="Q129" s="10"/>
      <c r="R129" s="10"/>
      <c r="S129" s="10"/>
      <c r="T129" s="10"/>
      <c r="U129" s="10"/>
      <c r="V129" s="40"/>
      <c r="W129" s="10"/>
      <c r="X129" s="10"/>
      <c r="Y129" s="10"/>
      <c r="Z129" s="10"/>
      <c r="AA129" s="41"/>
      <c r="AB129" s="41"/>
      <c r="AC129" s="10"/>
      <c r="AD129" s="10"/>
    </row>
    <row r="130" ht="50" hidden="1" customHeight="1" spans="1:30">
      <c r="A130" s="39" t="s">
        <v>2256</v>
      </c>
      <c r="B130" s="10" t="s">
        <v>1712</v>
      </c>
      <c r="C130" s="10" t="s">
        <v>1713</v>
      </c>
      <c r="D130" s="10">
        <v>2018</v>
      </c>
      <c r="E130" s="40" t="s">
        <v>2257</v>
      </c>
      <c r="F130" s="10"/>
      <c r="G130" s="10" t="s">
        <v>2258</v>
      </c>
      <c r="H130" s="40" t="s">
        <v>2259</v>
      </c>
      <c r="I130" s="41">
        <v>393.63</v>
      </c>
      <c r="J130" s="41">
        <v>393.63</v>
      </c>
      <c r="K130" s="41">
        <v>0</v>
      </c>
      <c r="L130" s="41">
        <v>393.63</v>
      </c>
      <c r="M130" s="41">
        <v>393.63</v>
      </c>
      <c r="N130" s="41">
        <v>0</v>
      </c>
      <c r="O130" s="10" t="s">
        <v>23</v>
      </c>
      <c r="P130" s="10" t="s">
        <v>1759</v>
      </c>
      <c r="Q130" s="10"/>
      <c r="R130" s="10"/>
      <c r="S130" s="10" t="s">
        <v>1752</v>
      </c>
      <c r="T130" s="10"/>
      <c r="U130" s="10" t="s">
        <v>2004</v>
      </c>
      <c r="V130" s="40" t="s">
        <v>2005</v>
      </c>
      <c r="W130" s="10" t="s">
        <v>1752</v>
      </c>
      <c r="X130" s="10"/>
      <c r="Y130" s="10"/>
      <c r="Z130" s="10"/>
      <c r="AA130" s="41">
        <v>0</v>
      </c>
      <c r="AB130" s="41">
        <v>0</v>
      </c>
      <c r="AC130" s="10"/>
      <c r="AD130" s="10"/>
    </row>
    <row r="131" ht="50" hidden="1" customHeight="1" spans="1:30">
      <c r="A131" s="39" t="s">
        <v>2260</v>
      </c>
      <c r="B131" s="10" t="s">
        <v>1712</v>
      </c>
      <c r="C131" s="10" t="s">
        <v>1713</v>
      </c>
      <c r="D131" s="10">
        <v>2018</v>
      </c>
      <c r="E131" s="40" t="s">
        <v>2261</v>
      </c>
      <c r="F131" s="10"/>
      <c r="G131" s="10" t="s">
        <v>1868</v>
      </c>
      <c r="H131" s="40"/>
      <c r="I131" s="41">
        <v>200</v>
      </c>
      <c r="J131" s="41">
        <v>200</v>
      </c>
      <c r="K131" s="41">
        <v>0</v>
      </c>
      <c r="L131" s="41">
        <v>200</v>
      </c>
      <c r="M131" s="41">
        <v>200</v>
      </c>
      <c r="N131" s="41">
        <v>0</v>
      </c>
      <c r="O131" s="10" t="s">
        <v>23</v>
      </c>
      <c r="P131" s="10" t="s">
        <v>1734</v>
      </c>
      <c r="Q131" s="10"/>
      <c r="R131" s="10"/>
      <c r="S131" s="10"/>
      <c r="T131" s="10"/>
      <c r="U131" s="10"/>
      <c r="V131" s="40"/>
      <c r="W131" s="10"/>
      <c r="X131" s="10"/>
      <c r="Y131" s="10"/>
      <c r="Z131" s="10"/>
      <c r="AA131" s="41"/>
      <c r="AB131" s="41"/>
      <c r="AC131" s="10"/>
      <c r="AD131" s="10"/>
    </row>
    <row r="132" ht="50" hidden="1" customHeight="1" spans="1:30">
      <c r="A132" s="39" t="s">
        <v>2262</v>
      </c>
      <c r="B132" s="10" t="s">
        <v>1712</v>
      </c>
      <c r="C132" s="10" t="s">
        <v>1713</v>
      </c>
      <c r="D132" s="10">
        <v>2018</v>
      </c>
      <c r="E132" s="40" t="s">
        <v>2263</v>
      </c>
      <c r="F132" s="10"/>
      <c r="G132" s="10" t="s">
        <v>2264</v>
      </c>
      <c r="H132" s="40" t="s">
        <v>2265</v>
      </c>
      <c r="I132" s="41">
        <v>100</v>
      </c>
      <c r="J132" s="41">
        <v>100</v>
      </c>
      <c r="K132" s="41">
        <v>0</v>
      </c>
      <c r="L132" s="41">
        <v>100</v>
      </c>
      <c r="M132" s="41">
        <v>100</v>
      </c>
      <c r="N132" s="41">
        <v>0</v>
      </c>
      <c r="O132" s="10" t="s">
        <v>23</v>
      </c>
      <c r="P132" s="10" t="s">
        <v>1734</v>
      </c>
      <c r="Q132" s="10"/>
      <c r="R132" s="10"/>
      <c r="S132" s="10"/>
      <c r="T132" s="10"/>
      <c r="U132" s="10" t="s">
        <v>1753</v>
      </c>
      <c r="V132" s="40" t="s">
        <v>2266</v>
      </c>
      <c r="W132" s="10"/>
      <c r="X132" s="10"/>
      <c r="Y132" s="10"/>
      <c r="Z132" s="10"/>
      <c r="AA132" s="41"/>
      <c r="AB132" s="41"/>
      <c r="AC132" s="10"/>
      <c r="AD132" s="10"/>
    </row>
    <row r="133" ht="50" hidden="1" customHeight="1" spans="1:30">
      <c r="A133" s="39" t="s">
        <v>2267</v>
      </c>
      <c r="B133" s="10" t="s">
        <v>1712</v>
      </c>
      <c r="C133" s="10" t="s">
        <v>1713</v>
      </c>
      <c r="D133" s="10">
        <v>2018</v>
      </c>
      <c r="E133" s="40" t="s">
        <v>2268</v>
      </c>
      <c r="F133" s="10" t="s">
        <v>2269</v>
      </c>
      <c r="G133" s="10" t="s">
        <v>2270</v>
      </c>
      <c r="H133" s="40" t="s">
        <v>2271</v>
      </c>
      <c r="I133" s="41">
        <v>750</v>
      </c>
      <c r="J133" s="41">
        <v>0</v>
      </c>
      <c r="K133" s="41">
        <v>750</v>
      </c>
      <c r="L133" s="41">
        <v>750</v>
      </c>
      <c r="M133" s="41">
        <v>750</v>
      </c>
      <c r="N133" s="41">
        <v>0</v>
      </c>
      <c r="O133" s="10" t="s">
        <v>23</v>
      </c>
      <c r="P133" s="10" t="s">
        <v>1759</v>
      </c>
      <c r="Q133" s="10" t="s">
        <v>102</v>
      </c>
      <c r="R133" s="10" t="s">
        <v>102</v>
      </c>
      <c r="S133" s="10" t="s">
        <v>1752</v>
      </c>
      <c r="T133" s="10"/>
      <c r="U133" s="10" t="s">
        <v>2272</v>
      </c>
      <c r="V133" s="40" t="s">
        <v>2273</v>
      </c>
      <c r="W133" s="10" t="s">
        <v>1752</v>
      </c>
      <c r="X133" s="10"/>
      <c r="Y133" s="10"/>
      <c r="Z133" s="10"/>
      <c r="AA133" s="41">
        <v>0</v>
      </c>
      <c r="AB133" s="41">
        <v>0</v>
      </c>
      <c r="AC133" s="10"/>
      <c r="AD133" s="10"/>
    </row>
    <row r="134" ht="50" hidden="1" customHeight="1" spans="1:30">
      <c r="A134" s="39" t="s">
        <v>2274</v>
      </c>
      <c r="B134" s="10" t="s">
        <v>1712</v>
      </c>
      <c r="C134" s="10" t="s">
        <v>1713</v>
      </c>
      <c r="D134" s="10">
        <v>2018</v>
      </c>
      <c r="E134" s="40" t="s">
        <v>2275</v>
      </c>
      <c r="F134" s="10" t="s">
        <v>2080</v>
      </c>
      <c r="G134" s="10" t="s">
        <v>2130</v>
      </c>
      <c r="H134" s="40" t="s">
        <v>2276</v>
      </c>
      <c r="I134" s="41">
        <v>150</v>
      </c>
      <c r="J134" s="41">
        <v>0</v>
      </c>
      <c r="K134" s="41">
        <v>150</v>
      </c>
      <c r="L134" s="41">
        <v>150</v>
      </c>
      <c r="M134" s="41">
        <v>150</v>
      </c>
      <c r="N134" s="41">
        <v>0</v>
      </c>
      <c r="O134" s="10" t="s">
        <v>23</v>
      </c>
      <c r="P134" s="10" t="s">
        <v>1734</v>
      </c>
      <c r="Q134" s="10"/>
      <c r="R134" s="10"/>
      <c r="S134" s="10" t="s">
        <v>1752</v>
      </c>
      <c r="T134" s="10"/>
      <c r="U134" s="10" t="s">
        <v>1753</v>
      </c>
      <c r="V134" s="40" t="s">
        <v>2277</v>
      </c>
      <c r="W134" s="10" t="s">
        <v>1752</v>
      </c>
      <c r="X134" s="10"/>
      <c r="Y134" s="10"/>
      <c r="Z134" s="10"/>
      <c r="AA134" s="41">
        <v>62400</v>
      </c>
      <c r="AB134" s="41">
        <v>0</v>
      </c>
      <c r="AC134" s="10"/>
      <c r="AD134" s="10"/>
    </row>
    <row r="135" ht="50" hidden="1" customHeight="1" spans="1:30">
      <c r="A135" s="39" t="e">
        <v>#N/A</v>
      </c>
      <c r="B135" s="10" t="s">
        <v>1712</v>
      </c>
      <c r="C135" s="10" t="s">
        <v>1713</v>
      </c>
      <c r="D135" s="10" t="e">
        <v>#N/A</v>
      </c>
      <c r="E135" s="40" t="s">
        <v>2607</v>
      </c>
      <c r="F135" s="10"/>
      <c r="G135" s="10" t="s">
        <v>1868</v>
      </c>
      <c r="H135" s="40"/>
      <c r="I135" s="41">
        <v>230</v>
      </c>
      <c r="J135" s="41">
        <v>0</v>
      </c>
      <c r="K135" s="41">
        <v>230</v>
      </c>
      <c r="L135" s="41">
        <v>230</v>
      </c>
      <c r="M135" s="41">
        <v>230</v>
      </c>
      <c r="N135" s="41">
        <v>0</v>
      </c>
      <c r="O135" s="10" t="s">
        <v>30</v>
      </c>
      <c r="P135" s="10" t="s">
        <v>1719</v>
      </c>
      <c r="Q135" s="10"/>
      <c r="R135" s="10"/>
      <c r="S135" s="10"/>
      <c r="T135" s="10"/>
      <c r="U135" s="10"/>
      <c r="V135" s="40"/>
      <c r="W135" s="10"/>
      <c r="X135" s="10"/>
      <c r="Y135" s="10"/>
      <c r="Z135" s="10"/>
      <c r="AA135" s="41"/>
      <c r="AB135" s="41"/>
      <c r="AC135" s="10"/>
      <c r="AD135" s="10"/>
    </row>
    <row r="136" ht="50" hidden="1" customHeight="1" spans="1:30">
      <c r="A136" s="39" t="s">
        <v>2282</v>
      </c>
      <c r="B136" s="10" t="s">
        <v>1712</v>
      </c>
      <c r="C136" s="10" t="s">
        <v>1713</v>
      </c>
      <c r="D136" s="10">
        <v>2018</v>
      </c>
      <c r="E136" s="40" t="s">
        <v>2283</v>
      </c>
      <c r="F136" s="10"/>
      <c r="G136" s="10" t="s">
        <v>2015</v>
      </c>
      <c r="H136" s="40"/>
      <c r="I136" s="41">
        <v>310</v>
      </c>
      <c r="J136" s="41">
        <v>0</v>
      </c>
      <c r="K136" s="41">
        <v>310</v>
      </c>
      <c r="L136" s="41">
        <v>310</v>
      </c>
      <c r="M136" s="41">
        <v>310</v>
      </c>
      <c r="N136" s="41">
        <v>0</v>
      </c>
      <c r="O136" s="10" t="s">
        <v>23</v>
      </c>
      <c r="P136" s="10" t="s">
        <v>1751</v>
      </c>
      <c r="Q136" s="10"/>
      <c r="R136" s="10"/>
      <c r="S136" s="10" t="s">
        <v>1752</v>
      </c>
      <c r="T136" s="10"/>
      <c r="U136" s="10" t="s">
        <v>2004</v>
      </c>
      <c r="V136" s="40" t="s">
        <v>2005</v>
      </c>
      <c r="W136" s="10" t="s">
        <v>1752</v>
      </c>
      <c r="X136" s="10"/>
      <c r="Y136" s="10"/>
      <c r="Z136" s="10"/>
      <c r="AA136" s="41">
        <v>0</v>
      </c>
      <c r="AB136" s="41">
        <v>0</v>
      </c>
      <c r="AC136" s="10"/>
      <c r="AD136" s="10"/>
    </row>
    <row r="137" ht="50" hidden="1" customHeight="1" spans="1:30">
      <c r="A137" s="39" t="s">
        <v>2284</v>
      </c>
      <c r="B137" s="10" t="s">
        <v>1712</v>
      </c>
      <c r="C137" s="10" t="s">
        <v>1713</v>
      </c>
      <c r="D137" s="10">
        <v>2018</v>
      </c>
      <c r="E137" s="40" t="s">
        <v>2285</v>
      </c>
      <c r="F137" s="10" t="s">
        <v>2075</v>
      </c>
      <c r="G137" s="10" t="s">
        <v>1737</v>
      </c>
      <c r="H137" s="40" t="s">
        <v>2286</v>
      </c>
      <c r="I137" s="41">
        <v>500</v>
      </c>
      <c r="J137" s="41">
        <v>0</v>
      </c>
      <c r="K137" s="41">
        <v>500</v>
      </c>
      <c r="L137" s="41">
        <v>500</v>
      </c>
      <c r="M137" s="41">
        <v>500</v>
      </c>
      <c r="N137" s="41">
        <v>0</v>
      </c>
      <c r="O137" s="10" t="s">
        <v>23</v>
      </c>
      <c r="P137" s="10" t="s">
        <v>1917</v>
      </c>
      <c r="Q137" s="10"/>
      <c r="R137" s="10"/>
      <c r="S137" s="10" t="s">
        <v>1752</v>
      </c>
      <c r="T137" s="10"/>
      <c r="U137" s="10" t="s">
        <v>2004</v>
      </c>
      <c r="V137" s="40" t="s">
        <v>2005</v>
      </c>
      <c r="W137" s="10" t="s">
        <v>1752</v>
      </c>
      <c r="X137" s="10"/>
      <c r="Y137" s="10"/>
      <c r="Z137" s="10"/>
      <c r="AA137" s="41">
        <v>738000</v>
      </c>
      <c r="AB137" s="41">
        <v>17</v>
      </c>
      <c r="AC137" s="10"/>
      <c r="AD137" s="10"/>
    </row>
    <row r="138" ht="50" hidden="1" customHeight="1" spans="1:30">
      <c r="A138" s="39" t="s">
        <v>2287</v>
      </c>
      <c r="B138" s="10" t="s">
        <v>1712</v>
      </c>
      <c r="C138" s="10" t="s">
        <v>1713</v>
      </c>
      <c r="D138" s="10">
        <v>2018</v>
      </c>
      <c r="E138" s="40" t="s">
        <v>2288</v>
      </c>
      <c r="F138" s="10"/>
      <c r="G138" s="10" t="s">
        <v>2015</v>
      </c>
      <c r="H138" s="40"/>
      <c r="I138" s="41">
        <v>460</v>
      </c>
      <c r="J138" s="41">
        <v>0</v>
      </c>
      <c r="K138" s="41">
        <v>460</v>
      </c>
      <c r="L138" s="41">
        <v>460</v>
      </c>
      <c r="M138" s="41">
        <v>460</v>
      </c>
      <c r="N138" s="41">
        <v>0</v>
      </c>
      <c r="O138" s="10" t="s">
        <v>23</v>
      </c>
      <c r="P138" s="10" t="s">
        <v>1759</v>
      </c>
      <c r="Q138" s="10"/>
      <c r="R138" s="10"/>
      <c r="S138" s="10"/>
      <c r="T138" s="10"/>
      <c r="U138" s="10"/>
      <c r="V138" s="40"/>
      <c r="W138" s="10"/>
      <c r="X138" s="10"/>
      <c r="Y138" s="10"/>
      <c r="Z138" s="10"/>
      <c r="AA138" s="41"/>
      <c r="AB138" s="41"/>
      <c r="AC138" s="10"/>
      <c r="AD138" s="10"/>
    </row>
    <row r="139" ht="50" hidden="1" customHeight="1" spans="1:30">
      <c r="A139" s="39" t="s">
        <v>2289</v>
      </c>
      <c r="B139" s="10" t="s">
        <v>1712</v>
      </c>
      <c r="C139" s="10" t="s">
        <v>1713</v>
      </c>
      <c r="D139" s="10">
        <v>2018</v>
      </c>
      <c r="E139" s="40" t="s">
        <v>2290</v>
      </c>
      <c r="F139" s="10"/>
      <c r="G139" s="10" t="s">
        <v>1868</v>
      </c>
      <c r="H139" s="40"/>
      <c r="I139" s="41">
        <v>300</v>
      </c>
      <c r="J139" s="41">
        <v>0</v>
      </c>
      <c r="K139" s="41">
        <v>300</v>
      </c>
      <c r="L139" s="41">
        <v>300</v>
      </c>
      <c r="M139" s="41">
        <v>300</v>
      </c>
      <c r="N139" s="41">
        <v>0</v>
      </c>
      <c r="O139" s="10" t="s">
        <v>23</v>
      </c>
      <c r="P139" s="10" t="s">
        <v>1725</v>
      </c>
      <c r="Q139" s="10"/>
      <c r="R139" s="10"/>
      <c r="S139" s="10"/>
      <c r="T139" s="10"/>
      <c r="U139" s="10"/>
      <c r="V139" s="40"/>
      <c r="W139" s="10"/>
      <c r="X139" s="10"/>
      <c r="Y139" s="10"/>
      <c r="Z139" s="10"/>
      <c r="AA139" s="41"/>
      <c r="AB139" s="41"/>
      <c r="AC139" s="10"/>
      <c r="AD139" s="10"/>
    </row>
    <row r="140" ht="50" hidden="1" customHeight="1" spans="1:30">
      <c r="A140" s="39" t="s">
        <v>2303</v>
      </c>
      <c r="B140" s="10" t="s">
        <v>1712</v>
      </c>
      <c r="C140" s="10" t="s">
        <v>1713</v>
      </c>
      <c r="D140" s="10">
        <v>2019</v>
      </c>
      <c r="E140" s="40" t="s">
        <v>2304</v>
      </c>
      <c r="F140" s="10"/>
      <c r="G140" s="10" t="s">
        <v>2039</v>
      </c>
      <c r="H140" s="40"/>
      <c r="I140" s="41">
        <v>85</v>
      </c>
      <c r="J140" s="41">
        <v>0</v>
      </c>
      <c r="K140" s="41">
        <v>85</v>
      </c>
      <c r="L140" s="41">
        <v>85</v>
      </c>
      <c r="M140" s="41">
        <v>85</v>
      </c>
      <c r="N140" s="41">
        <v>0</v>
      </c>
      <c r="O140" s="10" t="s">
        <v>23</v>
      </c>
      <c r="P140" s="10" t="s">
        <v>1789</v>
      </c>
      <c r="Q140" s="10"/>
      <c r="R140" s="10"/>
      <c r="S140" s="10"/>
      <c r="T140" s="10"/>
      <c r="U140" s="10" t="s">
        <v>1753</v>
      </c>
      <c r="V140" s="40" t="s">
        <v>2305</v>
      </c>
      <c r="W140" s="10"/>
      <c r="X140" s="10"/>
      <c r="Y140" s="10"/>
      <c r="Z140" s="10"/>
      <c r="AA140" s="41"/>
      <c r="AB140" s="41"/>
      <c r="AC140" s="10"/>
      <c r="AD140" s="10"/>
    </row>
    <row r="141" ht="50" hidden="1" customHeight="1" spans="1:30">
      <c r="A141" s="39" t="s">
        <v>2306</v>
      </c>
      <c r="B141" s="10" t="s">
        <v>1712</v>
      </c>
      <c r="C141" s="10" t="s">
        <v>1713</v>
      </c>
      <c r="D141" s="10">
        <v>2019</v>
      </c>
      <c r="E141" s="40" t="s">
        <v>2307</v>
      </c>
      <c r="F141" s="10"/>
      <c r="G141" s="10" t="s">
        <v>2308</v>
      </c>
      <c r="H141" s="40"/>
      <c r="I141" s="41">
        <v>305</v>
      </c>
      <c r="J141" s="41">
        <v>0</v>
      </c>
      <c r="K141" s="41">
        <v>305</v>
      </c>
      <c r="L141" s="41">
        <v>305</v>
      </c>
      <c r="M141" s="41">
        <v>305</v>
      </c>
      <c r="N141" s="41">
        <v>0</v>
      </c>
      <c r="O141" s="10" t="s">
        <v>23</v>
      </c>
      <c r="P141" s="10" t="s">
        <v>1789</v>
      </c>
      <c r="Q141" s="10"/>
      <c r="R141" s="10"/>
      <c r="S141" s="10"/>
      <c r="T141" s="10"/>
      <c r="U141" s="10"/>
      <c r="V141" s="40"/>
      <c r="W141" s="10"/>
      <c r="X141" s="10"/>
      <c r="Y141" s="10"/>
      <c r="Z141" s="10"/>
      <c r="AA141" s="41"/>
      <c r="AB141" s="41"/>
      <c r="AC141" s="10"/>
      <c r="AD141" s="10"/>
    </row>
    <row r="142" ht="50" hidden="1" customHeight="1" spans="1:30">
      <c r="A142" s="39" t="s">
        <v>2309</v>
      </c>
      <c r="B142" s="10" t="s">
        <v>1712</v>
      </c>
      <c r="C142" s="10" t="s">
        <v>1713</v>
      </c>
      <c r="D142" s="10">
        <v>2019</v>
      </c>
      <c r="E142" s="40" t="s">
        <v>2310</v>
      </c>
      <c r="F142" s="10"/>
      <c r="G142" s="10" t="s">
        <v>1868</v>
      </c>
      <c r="H142" s="40"/>
      <c r="I142" s="41">
        <v>300</v>
      </c>
      <c r="J142" s="41">
        <v>300</v>
      </c>
      <c r="K142" s="41">
        <v>0</v>
      </c>
      <c r="L142" s="41">
        <v>300</v>
      </c>
      <c r="M142" s="41">
        <v>300</v>
      </c>
      <c r="N142" s="41">
        <v>0</v>
      </c>
      <c r="O142" s="10" t="s">
        <v>23</v>
      </c>
      <c r="P142" s="10" t="s">
        <v>1759</v>
      </c>
      <c r="Q142" s="10"/>
      <c r="R142" s="10"/>
      <c r="S142" s="10"/>
      <c r="T142" s="10"/>
      <c r="U142" s="10"/>
      <c r="V142" s="40"/>
      <c r="W142" s="10"/>
      <c r="X142" s="10"/>
      <c r="Y142" s="10"/>
      <c r="Z142" s="10"/>
      <c r="AA142" s="41"/>
      <c r="AB142" s="41"/>
      <c r="AC142" s="10"/>
      <c r="AD142" s="10"/>
    </row>
    <row r="143" ht="50" hidden="1" customHeight="1" spans="1:30">
      <c r="A143" s="39" t="s">
        <v>2311</v>
      </c>
      <c r="B143" s="10" t="s">
        <v>1712</v>
      </c>
      <c r="C143" s="10" t="s">
        <v>1713</v>
      </c>
      <c r="D143" s="10">
        <v>2019</v>
      </c>
      <c r="E143" s="40" t="s">
        <v>2312</v>
      </c>
      <c r="F143" s="10" t="s">
        <v>2193</v>
      </c>
      <c r="G143" s="10" t="s">
        <v>2313</v>
      </c>
      <c r="H143" s="40" t="s">
        <v>2314</v>
      </c>
      <c r="I143" s="41">
        <v>1700</v>
      </c>
      <c r="J143" s="41">
        <v>1700</v>
      </c>
      <c r="K143" s="41">
        <v>0</v>
      </c>
      <c r="L143" s="41">
        <v>1700</v>
      </c>
      <c r="M143" s="41">
        <v>1700</v>
      </c>
      <c r="N143" s="41">
        <v>0</v>
      </c>
      <c r="O143" s="10" t="s">
        <v>23</v>
      </c>
      <c r="P143" s="10" t="s">
        <v>1789</v>
      </c>
      <c r="Q143" s="10" t="s">
        <v>38</v>
      </c>
      <c r="R143" s="10" t="s">
        <v>38</v>
      </c>
      <c r="S143" s="10" t="s">
        <v>1752</v>
      </c>
      <c r="T143" s="10"/>
      <c r="U143" s="10" t="s">
        <v>1759</v>
      </c>
      <c r="V143" s="40" t="s">
        <v>2193</v>
      </c>
      <c r="W143" s="10" t="s">
        <v>1752</v>
      </c>
      <c r="X143" s="10"/>
      <c r="Y143" s="10"/>
      <c r="Z143" s="10"/>
      <c r="AA143" s="41">
        <v>250500</v>
      </c>
      <c r="AB143" s="41"/>
      <c r="AC143" s="10"/>
      <c r="AD143" s="10"/>
    </row>
    <row r="144" ht="50" hidden="1" customHeight="1" spans="1:30">
      <c r="A144" s="39" t="s">
        <v>2315</v>
      </c>
      <c r="B144" s="10" t="s">
        <v>1712</v>
      </c>
      <c r="C144" s="10" t="s">
        <v>1713</v>
      </c>
      <c r="D144" s="10">
        <v>2019</v>
      </c>
      <c r="E144" s="40" t="s">
        <v>2316</v>
      </c>
      <c r="F144" s="10"/>
      <c r="G144" s="10" t="s">
        <v>1942</v>
      </c>
      <c r="H144" s="40"/>
      <c r="I144" s="41">
        <v>500</v>
      </c>
      <c r="J144" s="41">
        <v>500</v>
      </c>
      <c r="K144" s="41">
        <v>0</v>
      </c>
      <c r="L144" s="41">
        <v>549.104</v>
      </c>
      <c r="M144" s="41">
        <v>500</v>
      </c>
      <c r="N144" s="41">
        <v>49.104</v>
      </c>
      <c r="O144" s="10" t="s">
        <v>23</v>
      </c>
      <c r="P144" s="10" t="s">
        <v>1719</v>
      </c>
      <c r="Q144" s="10"/>
      <c r="R144" s="10"/>
      <c r="S144" s="10"/>
      <c r="T144" s="10"/>
      <c r="U144" s="10"/>
      <c r="V144" s="40"/>
      <c r="W144" s="10"/>
      <c r="X144" s="10"/>
      <c r="Y144" s="10"/>
      <c r="Z144" s="10"/>
      <c r="AA144" s="41"/>
      <c r="AB144" s="41"/>
      <c r="AC144" s="10"/>
      <c r="AD144" s="10"/>
    </row>
    <row r="145" ht="50" hidden="1" customHeight="1" spans="1:30">
      <c r="A145" s="39" t="s">
        <v>2317</v>
      </c>
      <c r="B145" s="10" t="s">
        <v>1712</v>
      </c>
      <c r="C145" s="10" t="s">
        <v>1713</v>
      </c>
      <c r="D145" s="10">
        <v>2019</v>
      </c>
      <c r="E145" s="40" t="s">
        <v>2318</v>
      </c>
      <c r="F145" s="10" t="s">
        <v>2269</v>
      </c>
      <c r="G145" s="10" t="s">
        <v>2319</v>
      </c>
      <c r="H145" s="40" t="s">
        <v>2320</v>
      </c>
      <c r="I145" s="41">
        <v>404</v>
      </c>
      <c r="J145" s="41">
        <v>404</v>
      </c>
      <c r="K145" s="41">
        <v>0</v>
      </c>
      <c r="L145" s="41">
        <v>404</v>
      </c>
      <c r="M145" s="41">
        <v>404</v>
      </c>
      <c r="N145" s="41">
        <v>0</v>
      </c>
      <c r="O145" s="10" t="s">
        <v>23</v>
      </c>
      <c r="P145" s="10" t="s">
        <v>1719</v>
      </c>
      <c r="Q145" s="10" t="s">
        <v>102</v>
      </c>
      <c r="R145" s="10" t="s">
        <v>102</v>
      </c>
      <c r="S145" s="10" t="s">
        <v>1752</v>
      </c>
      <c r="T145" s="10"/>
      <c r="U145" s="10" t="s">
        <v>1753</v>
      </c>
      <c r="V145" s="40" t="s">
        <v>2321</v>
      </c>
      <c r="W145" s="10" t="s">
        <v>1752</v>
      </c>
      <c r="X145" s="10"/>
      <c r="Y145" s="10"/>
      <c r="Z145" s="10"/>
      <c r="AA145" s="41">
        <v>0</v>
      </c>
      <c r="AB145" s="41">
        <v>0</v>
      </c>
      <c r="AC145" s="10"/>
      <c r="AD145" s="10"/>
    </row>
    <row r="146" ht="50" hidden="1" customHeight="1" spans="1:30">
      <c r="A146" s="39" t="s">
        <v>2322</v>
      </c>
      <c r="B146" s="10" t="s">
        <v>1712</v>
      </c>
      <c r="C146" s="10" t="s">
        <v>1713</v>
      </c>
      <c r="D146" s="10">
        <v>2019</v>
      </c>
      <c r="E146" s="40" t="s">
        <v>2323</v>
      </c>
      <c r="F146" s="10"/>
      <c r="G146" s="10" t="s">
        <v>2324</v>
      </c>
      <c r="H146" s="40" t="s">
        <v>2325</v>
      </c>
      <c r="I146" s="41">
        <v>490</v>
      </c>
      <c r="J146" s="41">
        <v>490</v>
      </c>
      <c r="K146" s="41">
        <v>0</v>
      </c>
      <c r="L146" s="41">
        <v>490</v>
      </c>
      <c r="M146" s="41">
        <v>490</v>
      </c>
      <c r="N146" s="41">
        <v>0</v>
      </c>
      <c r="O146" s="10" t="s">
        <v>23</v>
      </c>
      <c r="P146" s="10" t="s">
        <v>1917</v>
      </c>
      <c r="Q146" s="10" t="s">
        <v>102</v>
      </c>
      <c r="R146" s="10" t="s">
        <v>102</v>
      </c>
      <c r="S146" s="10" t="s">
        <v>1752</v>
      </c>
      <c r="T146" s="10"/>
      <c r="U146" s="10" t="s">
        <v>1753</v>
      </c>
      <c r="V146" s="40" t="s">
        <v>2326</v>
      </c>
      <c r="W146" s="10" t="s">
        <v>1752</v>
      </c>
      <c r="X146" s="10"/>
      <c r="Y146" s="10"/>
      <c r="Z146" s="10"/>
      <c r="AA146" s="41">
        <v>0</v>
      </c>
      <c r="AB146" s="41">
        <v>0</v>
      </c>
      <c r="AC146" s="10"/>
      <c r="AD146" s="10"/>
    </row>
    <row r="147" ht="50" hidden="1" customHeight="1" spans="1:30">
      <c r="A147" s="39" t="s">
        <v>2327</v>
      </c>
      <c r="B147" s="10" t="s">
        <v>1712</v>
      </c>
      <c r="C147" s="10" t="s">
        <v>1713</v>
      </c>
      <c r="D147" s="10">
        <v>2019</v>
      </c>
      <c r="E147" s="40" t="s">
        <v>2328</v>
      </c>
      <c r="F147" s="10" t="s">
        <v>2080</v>
      </c>
      <c r="G147" s="10" t="s">
        <v>2177</v>
      </c>
      <c r="H147" s="40" t="s">
        <v>2329</v>
      </c>
      <c r="I147" s="41">
        <v>310</v>
      </c>
      <c r="J147" s="41">
        <v>310</v>
      </c>
      <c r="K147" s="41">
        <v>0</v>
      </c>
      <c r="L147" s="41">
        <v>300.12</v>
      </c>
      <c r="M147" s="41">
        <v>300.12</v>
      </c>
      <c r="N147" s="41">
        <v>0</v>
      </c>
      <c r="O147" s="10" t="s">
        <v>23</v>
      </c>
      <c r="P147" s="10" t="s">
        <v>1725</v>
      </c>
      <c r="Q147" s="10" t="s">
        <v>102</v>
      </c>
      <c r="R147" s="10" t="s">
        <v>102</v>
      </c>
      <c r="S147" s="10" t="s">
        <v>1752</v>
      </c>
      <c r="T147" s="10"/>
      <c r="U147" s="10" t="s">
        <v>1753</v>
      </c>
      <c r="V147" s="40" t="s">
        <v>2330</v>
      </c>
      <c r="W147" s="10" t="s">
        <v>1752</v>
      </c>
      <c r="X147" s="10"/>
      <c r="Y147" s="10"/>
      <c r="Z147" s="10"/>
      <c r="AA147" s="41">
        <v>55000</v>
      </c>
      <c r="AB147" s="41">
        <v>0</v>
      </c>
      <c r="AC147" s="10"/>
      <c r="AD147" s="10"/>
    </row>
    <row r="148" ht="50" hidden="1" customHeight="1" spans="1:30">
      <c r="A148" s="39" t="s">
        <v>2331</v>
      </c>
      <c r="B148" s="10" t="s">
        <v>1712</v>
      </c>
      <c r="C148" s="10" t="s">
        <v>1713</v>
      </c>
      <c r="D148" s="10">
        <v>2019</v>
      </c>
      <c r="E148" s="40" t="s">
        <v>2332</v>
      </c>
      <c r="F148" s="10"/>
      <c r="G148" s="10" t="s">
        <v>2015</v>
      </c>
      <c r="H148" s="40"/>
      <c r="I148" s="41">
        <v>100</v>
      </c>
      <c r="J148" s="41">
        <v>100</v>
      </c>
      <c r="K148" s="41">
        <v>0</v>
      </c>
      <c r="L148" s="41">
        <v>100</v>
      </c>
      <c r="M148" s="41">
        <v>100</v>
      </c>
      <c r="N148" s="41">
        <v>0</v>
      </c>
      <c r="O148" s="10" t="s">
        <v>23</v>
      </c>
      <c r="P148" s="10" t="s">
        <v>1759</v>
      </c>
      <c r="Q148" s="10"/>
      <c r="R148" s="10"/>
      <c r="S148" s="10" t="s">
        <v>1752</v>
      </c>
      <c r="T148" s="10"/>
      <c r="U148" s="10" t="s">
        <v>1753</v>
      </c>
      <c r="V148" s="40" t="s">
        <v>2062</v>
      </c>
      <c r="W148" s="10" t="s">
        <v>1752</v>
      </c>
      <c r="X148" s="10"/>
      <c r="Y148" s="10"/>
      <c r="Z148" s="10"/>
      <c r="AA148" s="41">
        <v>80000</v>
      </c>
      <c r="AB148" s="41">
        <v>8</v>
      </c>
      <c r="AC148" s="10"/>
      <c r="AD148" s="10"/>
    </row>
    <row r="149" ht="62" hidden="1" customHeight="1" spans="1:30">
      <c r="A149" s="39" t="s">
        <v>2333</v>
      </c>
      <c r="B149" s="10" t="s">
        <v>1712</v>
      </c>
      <c r="C149" s="10" t="s">
        <v>1713</v>
      </c>
      <c r="D149" s="10">
        <v>2019</v>
      </c>
      <c r="E149" s="40" t="s">
        <v>2334</v>
      </c>
      <c r="F149" s="10" t="s">
        <v>2080</v>
      </c>
      <c r="G149" s="10" t="s">
        <v>2015</v>
      </c>
      <c r="H149" s="40" t="s">
        <v>2335</v>
      </c>
      <c r="I149" s="41">
        <v>196</v>
      </c>
      <c r="J149" s="41">
        <v>196</v>
      </c>
      <c r="K149" s="41">
        <v>0</v>
      </c>
      <c r="L149" s="41">
        <v>262.76</v>
      </c>
      <c r="M149" s="41">
        <v>196</v>
      </c>
      <c r="N149" s="41">
        <v>66.76</v>
      </c>
      <c r="O149" s="10" t="s">
        <v>23</v>
      </c>
      <c r="P149" s="10" t="s">
        <v>1725</v>
      </c>
      <c r="Q149" s="10" t="s">
        <v>26</v>
      </c>
      <c r="R149" s="10" t="s">
        <v>26</v>
      </c>
      <c r="S149" s="10" t="s">
        <v>1752</v>
      </c>
      <c r="T149" s="10"/>
      <c r="U149" s="10" t="s">
        <v>1753</v>
      </c>
      <c r="V149" s="40" t="s">
        <v>2336</v>
      </c>
      <c r="W149" s="10" t="s">
        <v>1752</v>
      </c>
      <c r="X149" s="10"/>
      <c r="Y149" s="10"/>
      <c r="Z149" s="10"/>
      <c r="AA149" s="41">
        <v>140300</v>
      </c>
      <c r="AB149" s="41">
        <v>8</v>
      </c>
      <c r="AC149" s="10"/>
      <c r="AD149" s="10"/>
    </row>
    <row r="150" ht="50" hidden="1" customHeight="1" spans="1:30">
      <c r="A150" s="39" t="s">
        <v>2337</v>
      </c>
      <c r="B150" s="10" t="s">
        <v>1712</v>
      </c>
      <c r="C150" s="10" t="s">
        <v>1713</v>
      </c>
      <c r="D150" s="10">
        <v>2019</v>
      </c>
      <c r="E150" s="40" t="s">
        <v>2338</v>
      </c>
      <c r="F150" s="43" t="s">
        <v>2140</v>
      </c>
      <c r="G150" s="10" t="s">
        <v>2339</v>
      </c>
      <c r="H150" s="40" t="s">
        <v>2340</v>
      </c>
      <c r="I150" s="41">
        <v>200</v>
      </c>
      <c r="J150" s="41">
        <v>200</v>
      </c>
      <c r="K150" s="41">
        <v>0</v>
      </c>
      <c r="L150" s="41">
        <v>200</v>
      </c>
      <c r="M150" s="41">
        <v>200</v>
      </c>
      <c r="N150" s="41">
        <v>0</v>
      </c>
      <c r="O150" s="10" t="s">
        <v>23</v>
      </c>
      <c r="P150" s="10" t="s">
        <v>1917</v>
      </c>
      <c r="Q150" s="10"/>
      <c r="R150" s="10"/>
      <c r="S150" s="10" t="s">
        <v>1752</v>
      </c>
      <c r="T150" s="10"/>
      <c r="U150" s="10" t="s">
        <v>1753</v>
      </c>
      <c r="V150" s="40" t="s">
        <v>2341</v>
      </c>
      <c r="W150" s="10" t="s">
        <v>1752</v>
      </c>
      <c r="X150" s="10"/>
      <c r="Y150" s="10"/>
      <c r="Z150" s="10"/>
      <c r="AA150" s="41">
        <v>3000</v>
      </c>
      <c r="AB150" s="41">
        <v>0</v>
      </c>
      <c r="AC150" s="10"/>
      <c r="AD150" s="10"/>
    </row>
    <row r="151" ht="50" hidden="1" customHeight="1" spans="1:30">
      <c r="A151" s="39" t="s">
        <v>2342</v>
      </c>
      <c r="B151" s="10" t="s">
        <v>1712</v>
      </c>
      <c r="C151" s="10" t="s">
        <v>1713</v>
      </c>
      <c r="D151" s="10">
        <v>2019</v>
      </c>
      <c r="E151" s="40" t="s">
        <v>2343</v>
      </c>
      <c r="F151" s="43" t="s">
        <v>2140</v>
      </c>
      <c r="G151" s="10" t="s">
        <v>2344</v>
      </c>
      <c r="H151" s="40" t="s">
        <v>2345</v>
      </c>
      <c r="I151" s="41">
        <v>100</v>
      </c>
      <c r="J151" s="41">
        <v>100</v>
      </c>
      <c r="K151" s="41">
        <v>0</v>
      </c>
      <c r="L151" s="41">
        <v>100</v>
      </c>
      <c r="M151" s="41">
        <v>100</v>
      </c>
      <c r="N151" s="41">
        <v>0</v>
      </c>
      <c r="O151" s="10" t="s">
        <v>23</v>
      </c>
      <c r="P151" s="10" t="s">
        <v>1917</v>
      </c>
      <c r="Q151" s="10"/>
      <c r="R151" s="10"/>
      <c r="S151" s="10" t="s">
        <v>1752</v>
      </c>
      <c r="T151" s="10"/>
      <c r="U151" s="10" t="s">
        <v>1753</v>
      </c>
      <c r="V151" s="40" t="s">
        <v>2346</v>
      </c>
      <c r="W151" s="10" t="s">
        <v>1752</v>
      </c>
      <c r="X151" s="10"/>
      <c r="Y151" s="10"/>
      <c r="Z151" s="10"/>
      <c r="AA151" s="41">
        <v>330000</v>
      </c>
      <c r="AB151" s="41">
        <v>0</v>
      </c>
      <c r="AC151" s="10"/>
      <c r="AD151" s="10"/>
    </row>
    <row r="152" ht="70" hidden="1" customHeight="1" spans="1:30">
      <c r="A152" s="39" t="s">
        <v>2347</v>
      </c>
      <c r="B152" s="10" t="s">
        <v>1712</v>
      </c>
      <c r="C152" s="10" t="s">
        <v>1713</v>
      </c>
      <c r="D152" s="10">
        <v>2019</v>
      </c>
      <c r="E152" s="40" t="s">
        <v>2348</v>
      </c>
      <c r="F152" s="43" t="s">
        <v>2140</v>
      </c>
      <c r="G152" s="10" t="s">
        <v>2349</v>
      </c>
      <c r="H152" s="40" t="s">
        <v>2350</v>
      </c>
      <c r="I152" s="41">
        <v>100</v>
      </c>
      <c r="J152" s="41">
        <v>100</v>
      </c>
      <c r="K152" s="41">
        <v>0</v>
      </c>
      <c r="L152" s="41">
        <v>50</v>
      </c>
      <c r="M152" s="41">
        <v>50</v>
      </c>
      <c r="N152" s="41">
        <v>0</v>
      </c>
      <c r="O152" s="10" t="s">
        <v>23</v>
      </c>
      <c r="P152" s="10" t="s">
        <v>1734</v>
      </c>
      <c r="Q152" s="10"/>
      <c r="R152" s="10"/>
      <c r="S152" s="10" t="s">
        <v>1752</v>
      </c>
      <c r="T152" s="10"/>
      <c r="U152" s="10" t="s">
        <v>1753</v>
      </c>
      <c r="V152" s="40" t="s">
        <v>2351</v>
      </c>
      <c r="W152" s="10" t="s">
        <v>1752</v>
      </c>
      <c r="X152" s="10"/>
      <c r="Y152" s="10"/>
      <c r="Z152" s="10"/>
      <c r="AA152" s="41">
        <v>220000</v>
      </c>
      <c r="AB152" s="41">
        <v>8</v>
      </c>
      <c r="AC152" s="10"/>
      <c r="AD152" s="10"/>
    </row>
    <row r="153" ht="50" hidden="1" customHeight="1" spans="1:30">
      <c r="A153" s="39" t="s">
        <v>2352</v>
      </c>
      <c r="B153" s="10" t="s">
        <v>1712</v>
      </c>
      <c r="C153" s="10" t="s">
        <v>1713</v>
      </c>
      <c r="D153" s="10">
        <v>2019</v>
      </c>
      <c r="E153" s="40" t="s">
        <v>2353</v>
      </c>
      <c r="F153" s="43" t="s">
        <v>2140</v>
      </c>
      <c r="G153" s="10" t="s">
        <v>1963</v>
      </c>
      <c r="H153" s="40" t="s">
        <v>1967</v>
      </c>
      <c r="I153" s="41">
        <v>1000</v>
      </c>
      <c r="J153" s="41">
        <v>1000</v>
      </c>
      <c r="K153" s="41">
        <v>0</v>
      </c>
      <c r="L153" s="41">
        <v>1467.04</v>
      </c>
      <c r="M153" s="41">
        <v>1467.04</v>
      </c>
      <c r="N153" s="41">
        <v>0</v>
      </c>
      <c r="O153" s="10" t="s">
        <v>23</v>
      </c>
      <c r="P153" s="10" t="s">
        <v>1759</v>
      </c>
      <c r="Q153" s="10"/>
      <c r="R153" s="10"/>
      <c r="S153" s="10" t="s">
        <v>1752</v>
      </c>
      <c r="T153" s="10"/>
      <c r="U153" s="10" t="s">
        <v>1753</v>
      </c>
      <c r="V153" s="40" t="s">
        <v>1968</v>
      </c>
      <c r="W153" s="10" t="s">
        <v>1752</v>
      </c>
      <c r="X153" s="10"/>
      <c r="Y153" s="10"/>
      <c r="Z153" s="10"/>
      <c r="AA153" s="41">
        <v>1445600</v>
      </c>
      <c r="AB153" s="41">
        <v>3459</v>
      </c>
      <c r="AC153" s="10"/>
      <c r="AD153" s="10"/>
    </row>
    <row r="154" ht="50" hidden="1" customHeight="1" spans="1:30">
      <c r="A154" s="39" t="s">
        <v>2354</v>
      </c>
      <c r="B154" s="10" t="s">
        <v>1712</v>
      </c>
      <c r="C154" s="10" t="s">
        <v>1713</v>
      </c>
      <c r="D154" s="10">
        <v>2019</v>
      </c>
      <c r="E154" s="40" t="s">
        <v>2355</v>
      </c>
      <c r="F154" s="43" t="s">
        <v>2140</v>
      </c>
      <c r="G154" s="10" t="s">
        <v>2356</v>
      </c>
      <c r="H154" s="40" t="s">
        <v>2357</v>
      </c>
      <c r="I154" s="41">
        <v>210</v>
      </c>
      <c r="J154" s="41">
        <v>210</v>
      </c>
      <c r="K154" s="41">
        <v>0</v>
      </c>
      <c r="L154" s="41">
        <v>1106.761869</v>
      </c>
      <c r="M154" s="41">
        <v>487.24</v>
      </c>
      <c r="N154" s="41">
        <v>619.521869</v>
      </c>
      <c r="O154" s="10" t="s">
        <v>23</v>
      </c>
      <c r="P154" s="10" t="s">
        <v>1719</v>
      </c>
      <c r="Q154" s="10"/>
      <c r="R154" s="10"/>
      <c r="S154" s="10" t="s">
        <v>1752</v>
      </c>
      <c r="T154" s="10"/>
      <c r="U154" s="10" t="s">
        <v>1753</v>
      </c>
      <c r="V154" s="40" t="s">
        <v>2358</v>
      </c>
      <c r="W154" s="10" t="s">
        <v>1752</v>
      </c>
      <c r="X154" s="10"/>
      <c r="Y154" s="10"/>
      <c r="Z154" s="10"/>
      <c r="AA154" s="41">
        <v>138500</v>
      </c>
      <c r="AB154" s="41">
        <v>5</v>
      </c>
      <c r="AC154" s="10"/>
      <c r="AD154" s="10"/>
    </row>
    <row r="155" ht="68" hidden="1" customHeight="1" spans="1:30">
      <c r="A155" s="39" t="s">
        <v>2359</v>
      </c>
      <c r="B155" s="10" t="s">
        <v>1712</v>
      </c>
      <c r="C155" s="10" t="s">
        <v>1713</v>
      </c>
      <c r="D155" s="10">
        <v>2019</v>
      </c>
      <c r="E155" s="40" t="s">
        <v>2360</v>
      </c>
      <c r="F155" s="10" t="s">
        <v>2361</v>
      </c>
      <c r="G155" s="10" t="s">
        <v>2362</v>
      </c>
      <c r="H155" s="40" t="s">
        <v>2363</v>
      </c>
      <c r="I155" s="41">
        <v>100</v>
      </c>
      <c r="J155" s="41">
        <v>100</v>
      </c>
      <c r="K155" s="41">
        <v>0</v>
      </c>
      <c r="L155" s="41">
        <v>435.48</v>
      </c>
      <c r="M155" s="41">
        <v>100</v>
      </c>
      <c r="N155" s="41">
        <v>335.48</v>
      </c>
      <c r="O155" s="10" t="s">
        <v>23</v>
      </c>
      <c r="P155" s="10" t="s">
        <v>1917</v>
      </c>
      <c r="Q155" s="10"/>
      <c r="R155" s="10"/>
      <c r="S155" s="10" t="s">
        <v>1752</v>
      </c>
      <c r="T155" s="10"/>
      <c r="U155" s="10" t="s">
        <v>1753</v>
      </c>
      <c r="V155" s="40" t="s">
        <v>2364</v>
      </c>
      <c r="W155" s="10" t="s">
        <v>1752</v>
      </c>
      <c r="X155" s="10"/>
      <c r="Y155" s="10"/>
      <c r="Z155" s="10"/>
      <c r="AA155" s="41">
        <v>968500</v>
      </c>
      <c r="AB155" s="41">
        <v>20</v>
      </c>
      <c r="AC155" s="10"/>
      <c r="AD155" s="10"/>
    </row>
    <row r="156" ht="50" hidden="1" customHeight="1" spans="1:30">
      <c r="A156" s="39" t="s">
        <v>2369</v>
      </c>
      <c r="B156" s="10" t="s">
        <v>1712</v>
      </c>
      <c r="C156" s="10" t="s">
        <v>1713</v>
      </c>
      <c r="D156" s="10">
        <v>2019</v>
      </c>
      <c r="E156" s="40" t="s">
        <v>2370</v>
      </c>
      <c r="F156" s="10"/>
      <c r="G156" s="10" t="s">
        <v>2028</v>
      </c>
      <c r="H156" s="40" t="s">
        <v>2371</v>
      </c>
      <c r="I156" s="41">
        <v>720.86</v>
      </c>
      <c r="J156" s="41">
        <v>720.86</v>
      </c>
      <c r="K156" s="41">
        <v>0</v>
      </c>
      <c r="L156" s="41">
        <v>720.86</v>
      </c>
      <c r="M156" s="41">
        <v>720.86</v>
      </c>
      <c r="N156" s="41">
        <v>0</v>
      </c>
      <c r="O156" s="10" t="s">
        <v>23</v>
      </c>
      <c r="P156" s="10" t="s">
        <v>1917</v>
      </c>
      <c r="Q156" s="10"/>
      <c r="R156" s="10"/>
      <c r="S156" s="10" t="s">
        <v>1752</v>
      </c>
      <c r="T156" s="10"/>
      <c r="U156" s="10" t="s">
        <v>1753</v>
      </c>
      <c r="V156" s="40" t="s">
        <v>2117</v>
      </c>
      <c r="W156" s="10" t="s">
        <v>1752</v>
      </c>
      <c r="X156" s="10"/>
      <c r="Y156" s="10"/>
      <c r="Z156" s="10"/>
      <c r="AA156" s="41">
        <v>28000</v>
      </c>
      <c r="AB156" s="41">
        <v>0</v>
      </c>
      <c r="AC156" s="10"/>
      <c r="AD156" s="10"/>
    </row>
    <row r="157" ht="50" hidden="1" customHeight="1" spans="1:30">
      <c r="A157" s="39" t="s">
        <v>2372</v>
      </c>
      <c r="B157" s="10" t="s">
        <v>1712</v>
      </c>
      <c r="C157" s="10" t="s">
        <v>1713</v>
      </c>
      <c r="D157" s="10">
        <v>2019</v>
      </c>
      <c r="E157" s="40" t="s">
        <v>2373</v>
      </c>
      <c r="F157" s="10"/>
      <c r="G157" s="10" t="s">
        <v>1852</v>
      </c>
      <c r="H157" s="40"/>
      <c r="I157" s="41">
        <v>461.45</v>
      </c>
      <c r="J157" s="41">
        <v>461.45</v>
      </c>
      <c r="K157" s="41">
        <v>0</v>
      </c>
      <c r="L157" s="41">
        <v>461.45</v>
      </c>
      <c r="M157" s="41">
        <v>461.45</v>
      </c>
      <c r="N157" s="41">
        <v>0</v>
      </c>
      <c r="O157" s="10" t="s">
        <v>23</v>
      </c>
      <c r="P157" s="10" t="s">
        <v>1719</v>
      </c>
      <c r="Q157" s="10"/>
      <c r="R157" s="10"/>
      <c r="S157" s="10"/>
      <c r="T157" s="10"/>
      <c r="U157" s="10"/>
      <c r="V157" s="40"/>
      <c r="W157" s="10"/>
      <c r="X157" s="10"/>
      <c r="Y157" s="10"/>
      <c r="Z157" s="10"/>
      <c r="AA157" s="41"/>
      <c r="AB157" s="41"/>
      <c r="AC157" s="10"/>
      <c r="AD157" s="10"/>
    </row>
    <row r="158" ht="67" hidden="1" customHeight="1" spans="1:30">
      <c r="A158" s="39" t="s">
        <v>2374</v>
      </c>
      <c r="B158" s="10" t="s">
        <v>1712</v>
      </c>
      <c r="C158" s="10" t="s">
        <v>1713</v>
      </c>
      <c r="D158" s="10">
        <v>2019</v>
      </c>
      <c r="E158" s="40" t="s">
        <v>2375</v>
      </c>
      <c r="F158" s="10"/>
      <c r="G158" s="10" t="s">
        <v>2255</v>
      </c>
      <c r="H158" s="40" t="s">
        <v>2376</v>
      </c>
      <c r="I158" s="41">
        <v>3000</v>
      </c>
      <c r="J158" s="41">
        <v>297</v>
      </c>
      <c r="K158" s="41">
        <v>2703</v>
      </c>
      <c r="L158" s="41">
        <v>3000</v>
      </c>
      <c r="M158" s="41">
        <v>3000</v>
      </c>
      <c r="N158" s="41">
        <v>0</v>
      </c>
      <c r="O158" s="10" t="s">
        <v>23</v>
      </c>
      <c r="P158" s="10" t="s">
        <v>1759</v>
      </c>
      <c r="Q158" s="10" t="s">
        <v>102</v>
      </c>
      <c r="R158" s="10" t="s">
        <v>102</v>
      </c>
      <c r="S158" s="10"/>
      <c r="T158" s="10" t="s">
        <v>1752</v>
      </c>
      <c r="U158" s="10" t="s">
        <v>2004</v>
      </c>
      <c r="V158" s="40" t="s">
        <v>2005</v>
      </c>
      <c r="W158" s="10" t="s">
        <v>1752</v>
      </c>
      <c r="X158" s="10"/>
      <c r="Y158" s="10"/>
      <c r="Z158" s="10"/>
      <c r="AA158" s="41">
        <v>0</v>
      </c>
      <c r="AB158" s="41">
        <v>0</v>
      </c>
      <c r="AC158" s="10"/>
      <c r="AD158" s="10"/>
    </row>
    <row r="159" ht="50" hidden="1" customHeight="1" spans="1:30">
      <c r="A159" s="39" t="s">
        <v>2377</v>
      </c>
      <c r="B159" s="10" t="s">
        <v>1712</v>
      </c>
      <c r="C159" s="10" t="s">
        <v>1713</v>
      </c>
      <c r="D159" s="10">
        <v>2019</v>
      </c>
      <c r="E159" s="40" t="s">
        <v>2378</v>
      </c>
      <c r="F159" s="10" t="s">
        <v>2075</v>
      </c>
      <c r="G159" s="10" t="s">
        <v>1852</v>
      </c>
      <c r="H159" s="40" t="s">
        <v>2379</v>
      </c>
      <c r="I159" s="41">
        <v>45</v>
      </c>
      <c r="J159" s="41">
        <v>45</v>
      </c>
      <c r="K159" s="41">
        <v>0</v>
      </c>
      <c r="L159" s="41">
        <v>45</v>
      </c>
      <c r="M159" s="41">
        <v>45</v>
      </c>
      <c r="N159" s="41">
        <v>0</v>
      </c>
      <c r="O159" s="10" t="s">
        <v>23</v>
      </c>
      <c r="P159" s="10" t="s">
        <v>1751</v>
      </c>
      <c r="Q159" s="10"/>
      <c r="R159" s="10"/>
      <c r="S159" s="10" t="s">
        <v>1752</v>
      </c>
      <c r="T159" s="10"/>
      <c r="U159" s="10" t="s">
        <v>1753</v>
      </c>
      <c r="V159" s="40" t="s">
        <v>2380</v>
      </c>
      <c r="W159" s="10" t="s">
        <v>1752</v>
      </c>
      <c r="X159" s="10"/>
      <c r="Y159" s="10"/>
      <c r="Z159" s="10"/>
      <c r="AA159" s="41">
        <v>183300</v>
      </c>
      <c r="AB159" s="41">
        <v>5</v>
      </c>
      <c r="AC159" s="10"/>
      <c r="AD159" s="10"/>
    </row>
    <row r="160" ht="50" hidden="1" customHeight="1" spans="1:30">
      <c r="A160" s="39" t="s">
        <v>2381</v>
      </c>
      <c r="B160" s="10" t="s">
        <v>1712</v>
      </c>
      <c r="C160" s="10" t="s">
        <v>1713</v>
      </c>
      <c r="D160" s="10">
        <v>2019</v>
      </c>
      <c r="E160" s="40" t="s">
        <v>2382</v>
      </c>
      <c r="F160" s="10"/>
      <c r="G160" s="10" t="s">
        <v>2258</v>
      </c>
      <c r="H160" s="40" t="s">
        <v>2383</v>
      </c>
      <c r="I160" s="41">
        <v>53.45</v>
      </c>
      <c r="J160" s="41">
        <v>53.45</v>
      </c>
      <c r="K160" s="41">
        <v>0</v>
      </c>
      <c r="L160" s="41">
        <v>53.45</v>
      </c>
      <c r="M160" s="41">
        <v>53.45</v>
      </c>
      <c r="N160" s="41">
        <v>0</v>
      </c>
      <c r="O160" s="10" t="s">
        <v>23</v>
      </c>
      <c r="P160" s="10" t="s">
        <v>1759</v>
      </c>
      <c r="Q160" s="10"/>
      <c r="R160" s="10"/>
      <c r="S160" s="10" t="s">
        <v>1752</v>
      </c>
      <c r="T160" s="10"/>
      <c r="U160" s="10" t="s">
        <v>2004</v>
      </c>
      <c r="V160" s="40" t="s">
        <v>2005</v>
      </c>
      <c r="W160" s="10" t="s">
        <v>1752</v>
      </c>
      <c r="X160" s="10"/>
      <c r="Y160" s="10"/>
      <c r="Z160" s="10"/>
      <c r="AA160" s="41">
        <v>0</v>
      </c>
      <c r="AB160" s="41">
        <v>0</v>
      </c>
      <c r="AC160" s="10"/>
      <c r="AD160" s="10"/>
    </row>
    <row r="161" ht="50" hidden="1" customHeight="1" spans="1:30">
      <c r="A161" s="39" t="s">
        <v>2384</v>
      </c>
      <c r="B161" s="10" t="s">
        <v>1712</v>
      </c>
      <c r="C161" s="10" t="s">
        <v>1713</v>
      </c>
      <c r="D161" s="10">
        <v>2019</v>
      </c>
      <c r="E161" s="40" t="s">
        <v>2385</v>
      </c>
      <c r="F161" s="10"/>
      <c r="G161" s="10" t="s">
        <v>1868</v>
      </c>
      <c r="H161" s="40"/>
      <c r="I161" s="41">
        <v>77.3</v>
      </c>
      <c r="J161" s="41">
        <v>77.3</v>
      </c>
      <c r="K161" s="41">
        <v>0</v>
      </c>
      <c r="L161" s="41">
        <v>27.743998</v>
      </c>
      <c r="M161" s="41">
        <v>27.743998</v>
      </c>
      <c r="N161" s="41">
        <v>0</v>
      </c>
      <c r="O161" s="10" t="s">
        <v>23</v>
      </c>
      <c r="P161" s="10" t="s">
        <v>1734</v>
      </c>
      <c r="Q161" s="10"/>
      <c r="R161" s="10"/>
      <c r="S161" s="10"/>
      <c r="T161" s="10"/>
      <c r="U161" s="10"/>
      <c r="V161" s="40"/>
      <c r="W161" s="10"/>
      <c r="X161" s="10"/>
      <c r="Y161" s="10"/>
      <c r="Z161" s="10"/>
      <c r="AA161" s="41"/>
      <c r="AB161" s="41"/>
      <c r="AC161" s="10"/>
      <c r="AD161" s="10"/>
    </row>
    <row r="162" ht="96" hidden="1" customHeight="1" spans="1:30">
      <c r="A162" s="39" t="s">
        <v>2386</v>
      </c>
      <c r="B162" s="10" t="s">
        <v>1712</v>
      </c>
      <c r="C162" s="10" t="s">
        <v>1713</v>
      </c>
      <c r="D162" s="10">
        <v>2019</v>
      </c>
      <c r="E162" s="40" t="s">
        <v>2387</v>
      </c>
      <c r="F162" s="10"/>
      <c r="G162" s="10" t="s">
        <v>2015</v>
      </c>
      <c r="H162" s="47" t="s">
        <v>2388</v>
      </c>
      <c r="I162" s="41">
        <v>158.09</v>
      </c>
      <c r="J162" s="41">
        <v>158.09</v>
      </c>
      <c r="K162" s="41">
        <v>0</v>
      </c>
      <c r="L162" s="41">
        <v>160</v>
      </c>
      <c r="M162" s="41">
        <v>158.09</v>
      </c>
      <c r="N162" s="41">
        <v>1.91</v>
      </c>
      <c r="O162" s="10" t="s">
        <v>23</v>
      </c>
      <c r="P162" s="10" t="s">
        <v>1751</v>
      </c>
      <c r="Q162" s="10"/>
      <c r="R162" s="10"/>
      <c r="S162" s="10" t="s">
        <v>1752</v>
      </c>
      <c r="T162" s="10"/>
      <c r="U162" s="10" t="s">
        <v>2004</v>
      </c>
      <c r="V162" s="40" t="s">
        <v>2005</v>
      </c>
      <c r="W162" s="10" t="s">
        <v>1752</v>
      </c>
      <c r="X162" s="10"/>
      <c r="Y162" s="10"/>
      <c r="Z162" s="10"/>
      <c r="AA162" s="41">
        <v>0</v>
      </c>
      <c r="AB162" s="41">
        <v>0</v>
      </c>
      <c r="AC162" s="10"/>
      <c r="AD162" s="10"/>
    </row>
    <row r="163" ht="50" hidden="1" customHeight="1" spans="1:30">
      <c r="A163" s="39" t="s">
        <v>2389</v>
      </c>
      <c r="B163" s="10" t="s">
        <v>1712</v>
      </c>
      <c r="C163" s="10" t="s">
        <v>1713</v>
      </c>
      <c r="D163" s="10">
        <v>2019</v>
      </c>
      <c r="E163" s="40" t="s">
        <v>2390</v>
      </c>
      <c r="F163" s="10"/>
      <c r="G163" s="10" t="s">
        <v>1868</v>
      </c>
      <c r="H163" s="40"/>
      <c r="I163" s="41">
        <v>76.9</v>
      </c>
      <c r="J163" s="41">
        <v>76.9</v>
      </c>
      <c r="K163" s="41">
        <v>0</v>
      </c>
      <c r="L163" s="41">
        <v>185</v>
      </c>
      <c r="M163" s="41">
        <v>76.9</v>
      </c>
      <c r="N163" s="41">
        <v>108.1</v>
      </c>
      <c r="O163" s="10" t="s">
        <v>23</v>
      </c>
      <c r="P163" s="10" t="s">
        <v>1759</v>
      </c>
      <c r="Q163" s="10"/>
      <c r="R163" s="10"/>
      <c r="S163" s="10"/>
      <c r="T163" s="10"/>
      <c r="U163" s="10"/>
      <c r="V163" s="40"/>
      <c r="W163" s="10"/>
      <c r="X163" s="10"/>
      <c r="Y163" s="10"/>
      <c r="Z163" s="10"/>
      <c r="AA163" s="41"/>
      <c r="AB163" s="41"/>
      <c r="AC163" s="10"/>
      <c r="AD163" s="10"/>
    </row>
    <row r="164" ht="50" hidden="1" customHeight="1" spans="1:30">
      <c r="A164" s="39" t="s">
        <v>2391</v>
      </c>
      <c r="B164" s="10" t="s">
        <v>1712</v>
      </c>
      <c r="C164" s="10" t="s">
        <v>1713</v>
      </c>
      <c r="D164" s="10">
        <v>2019</v>
      </c>
      <c r="E164" s="40" t="s">
        <v>2392</v>
      </c>
      <c r="F164" s="10"/>
      <c r="G164" s="10" t="s">
        <v>2393</v>
      </c>
      <c r="H164" s="40"/>
      <c r="I164" s="41">
        <v>11</v>
      </c>
      <c r="J164" s="41">
        <v>11</v>
      </c>
      <c r="K164" s="41">
        <v>0</v>
      </c>
      <c r="L164" s="41">
        <v>65</v>
      </c>
      <c r="M164" s="41">
        <v>11</v>
      </c>
      <c r="N164" s="41">
        <v>54</v>
      </c>
      <c r="O164" s="10" t="s">
        <v>23</v>
      </c>
      <c r="P164" s="10" t="s">
        <v>1725</v>
      </c>
      <c r="Q164" s="10"/>
      <c r="R164" s="10"/>
      <c r="S164" s="10"/>
      <c r="T164" s="10"/>
      <c r="U164" s="10"/>
      <c r="V164" s="40"/>
      <c r="W164" s="10"/>
      <c r="X164" s="10"/>
      <c r="Y164" s="10"/>
      <c r="Z164" s="10"/>
      <c r="AA164" s="41"/>
      <c r="AB164" s="41"/>
      <c r="AC164" s="10"/>
      <c r="AD164" s="10"/>
    </row>
    <row r="165" ht="50" hidden="1" customHeight="1" spans="1:30">
      <c r="A165" s="39" t="s">
        <v>2394</v>
      </c>
      <c r="B165" s="10" t="s">
        <v>1712</v>
      </c>
      <c r="C165" s="10" t="s">
        <v>1713</v>
      </c>
      <c r="D165" s="10">
        <v>2019</v>
      </c>
      <c r="E165" s="40" t="s">
        <v>2395</v>
      </c>
      <c r="F165" s="10"/>
      <c r="G165" s="10" t="s">
        <v>2396</v>
      </c>
      <c r="H165" s="40"/>
      <c r="I165" s="41">
        <v>9.91</v>
      </c>
      <c r="J165" s="41">
        <v>9.91</v>
      </c>
      <c r="K165" s="41">
        <v>0</v>
      </c>
      <c r="L165" s="41">
        <v>15</v>
      </c>
      <c r="M165" s="41">
        <v>9.91</v>
      </c>
      <c r="N165" s="41">
        <v>5.09</v>
      </c>
      <c r="O165" s="10" t="s">
        <v>23</v>
      </c>
      <c r="P165" s="10" t="s">
        <v>1725</v>
      </c>
      <c r="Q165" s="10"/>
      <c r="R165" s="10"/>
      <c r="S165" s="10"/>
      <c r="T165" s="10"/>
      <c r="U165" s="10"/>
      <c r="V165" s="40"/>
      <c r="W165" s="10"/>
      <c r="X165" s="10"/>
      <c r="Y165" s="10"/>
      <c r="Z165" s="10"/>
      <c r="AA165" s="41"/>
      <c r="AB165" s="41"/>
      <c r="AC165" s="10"/>
      <c r="AD165" s="10"/>
    </row>
    <row r="166" ht="50" hidden="1" customHeight="1" spans="1:30">
      <c r="A166" s="39" t="s">
        <v>2414</v>
      </c>
      <c r="B166" s="10" t="s">
        <v>1712</v>
      </c>
      <c r="C166" s="10" t="s">
        <v>1713</v>
      </c>
      <c r="D166" s="10">
        <v>2020</v>
      </c>
      <c r="E166" s="40" t="s">
        <v>2415</v>
      </c>
      <c r="F166" s="10" t="s">
        <v>1979</v>
      </c>
      <c r="G166" s="10" t="s">
        <v>2039</v>
      </c>
      <c r="H166" s="40" t="s">
        <v>2416</v>
      </c>
      <c r="I166" s="41">
        <v>14.9</v>
      </c>
      <c r="J166" s="41">
        <v>14.9</v>
      </c>
      <c r="K166" s="41">
        <v>0</v>
      </c>
      <c r="L166" s="41">
        <v>116.99</v>
      </c>
      <c r="M166" s="41">
        <v>14.9</v>
      </c>
      <c r="N166" s="41">
        <v>102.09</v>
      </c>
      <c r="O166" s="10" t="s">
        <v>23</v>
      </c>
      <c r="P166" s="10" t="s">
        <v>1759</v>
      </c>
      <c r="Q166" s="10"/>
      <c r="R166" s="10"/>
      <c r="S166" s="10" t="s">
        <v>1752</v>
      </c>
      <c r="T166" s="10"/>
      <c r="U166" s="10" t="s">
        <v>1753</v>
      </c>
      <c r="V166" s="40" t="s">
        <v>2305</v>
      </c>
      <c r="W166" s="10" t="s">
        <v>1752</v>
      </c>
      <c r="X166" s="10"/>
      <c r="Y166" s="10"/>
      <c r="Z166" s="10"/>
      <c r="AA166" s="41">
        <v>0</v>
      </c>
      <c r="AB166" s="41">
        <v>0</v>
      </c>
      <c r="AC166" s="10"/>
      <c r="AD166" s="10"/>
    </row>
    <row r="167" ht="70" hidden="1" customHeight="1" spans="1:30">
      <c r="A167" s="39" t="s">
        <v>2417</v>
      </c>
      <c r="B167" s="10" t="s">
        <v>1712</v>
      </c>
      <c r="C167" s="10" t="s">
        <v>1713</v>
      </c>
      <c r="D167" s="10">
        <v>2020</v>
      </c>
      <c r="E167" s="40" t="s">
        <v>2418</v>
      </c>
      <c r="F167" s="10" t="s">
        <v>2193</v>
      </c>
      <c r="G167" s="10" t="s">
        <v>2419</v>
      </c>
      <c r="H167" s="40" t="s">
        <v>2420</v>
      </c>
      <c r="I167" s="41">
        <v>116.46</v>
      </c>
      <c r="J167" s="41">
        <v>116.46</v>
      </c>
      <c r="K167" s="41">
        <v>0</v>
      </c>
      <c r="L167" s="41">
        <v>140.09</v>
      </c>
      <c r="M167" s="41">
        <v>140.09</v>
      </c>
      <c r="N167" s="41">
        <v>0</v>
      </c>
      <c r="O167" s="10" t="s">
        <v>23</v>
      </c>
      <c r="P167" s="10" t="s">
        <v>1789</v>
      </c>
      <c r="Q167" s="10" t="s">
        <v>102</v>
      </c>
      <c r="R167" s="10" t="s">
        <v>102</v>
      </c>
      <c r="S167" s="10" t="s">
        <v>1752</v>
      </c>
      <c r="T167" s="10"/>
      <c r="U167" s="10" t="s">
        <v>1753</v>
      </c>
      <c r="V167" s="40" t="s">
        <v>2421</v>
      </c>
      <c r="W167" s="10" t="s">
        <v>1752</v>
      </c>
      <c r="X167" s="10"/>
      <c r="Y167" s="10"/>
      <c r="Z167" s="41"/>
      <c r="AA167" s="41">
        <v>180000</v>
      </c>
      <c r="AB167" s="41">
        <v>0</v>
      </c>
      <c r="AC167" s="10"/>
      <c r="AD167" s="10"/>
    </row>
    <row r="168" ht="50" hidden="1" customHeight="1" spans="1:30">
      <c r="A168" s="39" t="s">
        <v>2432</v>
      </c>
      <c r="B168" s="10" t="s">
        <v>1712</v>
      </c>
      <c r="C168" s="10" t="s">
        <v>1713</v>
      </c>
      <c r="D168" s="10">
        <v>2020</v>
      </c>
      <c r="E168" s="40" t="s">
        <v>2433</v>
      </c>
      <c r="F168" s="10" t="s">
        <v>2269</v>
      </c>
      <c r="G168" s="10" t="s">
        <v>1971</v>
      </c>
      <c r="H168" s="40" t="s">
        <v>2434</v>
      </c>
      <c r="I168" s="41">
        <v>151.62</v>
      </c>
      <c r="J168" s="41">
        <v>151.62</v>
      </c>
      <c r="K168" s="41">
        <v>0</v>
      </c>
      <c r="L168" s="41">
        <v>208.62</v>
      </c>
      <c r="M168" s="41">
        <v>208.62</v>
      </c>
      <c r="N168" s="41">
        <v>0</v>
      </c>
      <c r="O168" s="10" t="s">
        <v>23</v>
      </c>
      <c r="P168" s="10" t="s">
        <v>1751</v>
      </c>
      <c r="Q168" s="10" t="s">
        <v>26</v>
      </c>
      <c r="R168" s="10" t="s">
        <v>26</v>
      </c>
      <c r="S168" s="10" t="s">
        <v>1752</v>
      </c>
      <c r="T168" s="10"/>
      <c r="U168" s="10" t="s">
        <v>1753</v>
      </c>
      <c r="V168" s="40" t="s">
        <v>2435</v>
      </c>
      <c r="W168" s="10" t="s">
        <v>1752</v>
      </c>
      <c r="X168" s="10"/>
      <c r="Y168" s="10"/>
      <c r="Z168" s="10"/>
      <c r="AA168" s="41">
        <v>0</v>
      </c>
      <c r="AB168" s="41">
        <v>0</v>
      </c>
      <c r="AC168" s="10"/>
      <c r="AD168" s="10"/>
    </row>
    <row r="169" ht="85" hidden="1" customHeight="1" spans="1:30">
      <c r="A169" s="39" t="s">
        <v>2436</v>
      </c>
      <c r="B169" s="10" t="s">
        <v>1712</v>
      </c>
      <c r="C169" s="10" t="s">
        <v>1713</v>
      </c>
      <c r="D169" s="10">
        <v>2020</v>
      </c>
      <c r="E169" s="40" t="s">
        <v>2437</v>
      </c>
      <c r="F169" s="43" t="s">
        <v>2140</v>
      </c>
      <c r="G169" s="10" t="s">
        <v>2356</v>
      </c>
      <c r="H169" s="47" t="s">
        <v>2438</v>
      </c>
      <c r="I169" s="41">
        <v>82.03</v>
      </c>
      <c r="J169" s="41">
        <v>82.03</v>
      </c>
      <c r="K169" s="41">
        <v>0</v>
      </c>
      <c r="L169" s="41">
        <v>104.55</v>
      </c>
      <c r="M169" s="41">
        <v>104.55</v>
      </c>
      <c r="N169" s="41">
        <v>0</v>
      </c>
      <c r="O169" s="10" t="s">
        <v>23</v>
      </c>
      <c r="P169" s="10" t="s">
        <v>1881</v>
      </c>
      <c r="Q169" s="10"/>
      <c r="R169" s="10"/>
      <c r="S169" s="10" t="s">
        <v>1752</v>
      </c>
      <c r="T169" s="10"/>
      <c r="U169" s="10" t="s">
        <v>1753</v>
      </c>
      <c r="V169" s="40" t="s">
        <v>2358</v>
      </c>
      <c r="W169" s="10" t="s">
        <v>1752</v>
      </c>
      <c r="X169" s="10"/>
      <c r="Y169" s="10"/>
      <c r="Z169" s="10"/>
      <c r="AA169" s="41">
        <v>82500</v>
      </c>
      <c r="AB169" s="41">
        <v>4</v>
      </c>
      <c r="AC169" s="10"/>
      <c r="AD169" s="10"/>
    </row>
    <row r="170" ht="50" hidden="1" customHeight="1" spans="1:30">
      <c r="A170" s="39" t="s">
        <v>2442</v>
      </c>
      <c r="B170" s="10" t="s">
        <v>1712</v>
      </c>
      <c r="C170" s="10" t="s">
        <v>1713</v>
      </c>
      <c r="D170" s="10">
        <v>2020</v>
      </c>
      <c r="E170" s="40" t="s">
        <v>2443</v>
      </c>
      <c r="F170" s="10"/>
      <c r="G170" s="10" t="s">
        <v>1891</v>
      </c>
      <c r="H170" s="40"/>
      <c r="I170" s="41">
        <v>135.05</v>
      </c>
      <c r="J170" s="41">
        <v>135.05</v>
      </c>
      <c r="K170" s="41">
        <v>0</v>
      </c>
      <c r="L170" s="41">
        <v>174.193361</v>
      </c>
      <c r="M170" s="41">
        <v>174.193361</v>
      </c>
      <c r="N170" s="41">
        <v>0</v>
      </c>
      <c r="O170" s="10" t="s">
        <v>23</v>
      </c>
      <c r="P170" s="10" t="s">
        <v>1917</v>
      </c>
      <c r="Q170" s="10"/>
      <c r="R170" s="10"/>
      <c r="S170" s="10"/>
      <c r="T170" s="10"/>
      <c r="U170" s="10"/>
      <c r="V170" s="40"/>
      <c r="W170" s="10"/>
      <c r="X170" s="10"/>
      <c r="Y170" s="10"/>
      <c r="Z170" s="10"/>
      <c r="AA170" s="41"/>
      <c r="AB170" s="41"/>
      <c r="AC170" s="10"/>
      <c r="AD170" s="10"/>
    </row>
    <row r="171" ht="50" hidden="1" customHeight="1" spans="1:30">
      <c r="A171" s="39" t="s">
        <v>2449</v>
      </c>
      <c r="B171" s="10" t="s">
        <v>1712</v>
      </c>
      <c r="C171" s="10" t="s">
        <v>1713</v>
      </c>
      <c r="D171" s="10">
        <v>2020</v>
      </c>
      <c r="E171" s="40" t="s">
        <v>2450</v>
      </c>
      <c r="F171" s="10"/>
      <c r="G171" s="10" t="s">
        <v>2280</v>
      </c>
      <c r="H171" s="40" t="s">
        <v>2451</v>
      </c>
      <c r="I171" s="41">
        <v>69.62</v>
      </c>
      <c r="J171" s="41">
        <v>69.62</v>
      </c>
      <c r="K171" s="41">
        <v>0</v>
      </c>
      <c r="L171" s="41">
        <v>166.804093</v>
      </c>
      <c r="M171" s="41">
        <v>166.804093</v>
      </c>
      <c r="N171" s="41">
        <v>0</v>
      </c>
      <c r="O171" s="10" t="s">
        <v>23</v>
      </c>
      <c r="P171" s="10" t="s">
        <v>1917</v>
      </c>
      <c r="Q171" s="10"/>
      <c r="R171" s="10"/>
      <c r="S171" s="10"/>
      <c r="T171" s="10"/>
      <c r="U171" s="10" t="s">
        <v>2004</v>
      </c>
      <c r="V171" s="40" t="s">
        <v>2005</v>
      </c>
      <c r="W171" s="10"/>
      <c r="X171" s="10"/>
      <c r="Y171" s="10"/>
      <c r="Z171" s="10"/>
      <c r="AA171" s="41"/>
      <c r="AB171" s="41"/>
      <c r="AC171" s="10"/>
      <c r="AD171" s="10"/>
    </row>
    <row r="172" ht="50" hidden="1" customHeight="1" spans="1:30">
      <c r="A172" s="39" t="s">
        <v>2454</v>
      </c>
      <c r="B172" s="10" t="s">
        <v>1712</v>
      </c>
      <c r="C172" s="10" t="s">
        <v>1713</v>
      </c>
      <c r="D172" s="10">
        <v>2020</v>
      </c>
      <c r="E172" s="40" t="s">
        <v>2455</v>
      </c>
      <c r="F172" s="10"/>
      <c r="G172" s="10" t="s">
        <v>2280</v>
      </c>
      <c r="H172" s="40"/>
      <c r="I172" s="41">
        <v>243.64</v>
      </c>
      <c r="J172" s="41">
        <v>243.64</v>
      </c>
      <c r="K172" s="41">
        <v>0</v>
      </c>
      <c r="L172" s="41">
        <v>408.192788</v>
      </c>
      <c r="M172" s="41">
        <v>403.82</v>
      </c>
      <c r="N172" s="41">
        <v>4.37278800000001</v>
      </c>
      <c r="O172" s="10" t="s">
        <v>23</v>
      </c>
      <c r="P172" s="10" t="s">
        <v>1719</v>
      </c>
      <c r="Q172" s="10"/>
      <c r="R172" s="10"/>
      <c r="S172" s="10"/>
      <c r="T172" s="10"/>
      <c r="U172" s="10"/>
      <c r="V172" s="40"/>
      <c r="W172" s="10"/>
      <c r="X172" s="10"/>
      <c r="Y172" s="10"/>
      <c r="Z172" s="10"/>
      <c r="AA172" s="41"/>
      <c r="AB172" s="41"/>
      <c r="AC172" s="10"/>
      <c r="AD172" s="10"/>
    </row>
    <row r="173" ht="50" hidden="1" customHeight="1" spans="1:30">
      <c r="A173" s="39" t="s">
        <v>2456</v>
      </c>
      <c r="B173" s="10" t="s">
        <v>1712</v>
      </c>
      <c r="C173" s="10" t="s">
        <v>1713</v>
      </c>
      <c r="D173" s="10">
        <v>2020</v>
      </c>
      <c r="E173" s="40" t="s">
        <v>2457</v>
      </c>
      <c r="F173" s="10"/>
      <c r="G173" s="10" t="s">
        <v>2280</v>
      </c>
      <c r="H173" s="40"/>
      <c r="I173" s="41">
        <v>22.86</v>
      </c>
      <c r="J173" s="41">
        <v>22.86</v>
      </c>
      <c r="K173" s="41">
        <v>0</v>
      </c>
      <c r="L173" s="41">
        <v>78</v>
      </c>
      <c r="M173" s="41">
        <v>78</v>
      </c>
      <c r="N173" s="41">
        <v>0</v>
      </c>
      <c r="O173" s="10" t="s">
        <v>23</v>
      </c>
      <c r="P173" s="10" t="s">
        <v>1719</v>
      </c>
      <c r="Q173" s="10"/>
      <c r="R173" s="10"/>
      <c r="S173" s="10"/>
      <c r="T173" s="10"/>
      <c r="U173" s="10"/>
      <c r="V173" s="40"/>
      <c r="W173" s="10"/>
      <c r="X173" s="10"/>
      <c r="Y173" s="10"/>
      <c r="Z173" s="10"/>
      <c r="AA173" s="41"/>
      <c r="AB173" s="41"/>
      <c r="AC173" s="10"/>
      <c r="AD173" s="10"/>
    </row>
    <row r="174" ht="50" hidden="1" customHeight="1" spans="1:30">
      <c r="A174" s="39" t="s">
        <v>2458</v>
      </c>
      <c r="B174" s="10" t="s">
        <v>1712</v>
      </c>
      <c r="C174" s="10" t="s">
        <v>1713</v>
      </c>
      <c r="D174" s="10">
        <v>2020</v>
      </c>
      <c r="E174" s="40" t="s">
        <v>2459</v>
      </c>
      <c r="F174" s="10"/>
      <c r="G174" s="10" t="s">
        <v>1879</v>
      </c>
      <c r="H174" s="40"/>
      <c r="I174" s="41">
        <v>29.01</v>
      </c>
      <c r="J174" s="41">
        <v>29.01</v>
      </c>
      <c r="K174" s="41">
        <v>0</v>
      </c>
      <c r="L174" s="41">
        <v>200.094525</v>
      </c>
      <c r="M174" s="41">
        <v>113.76</v>
      </c>
      <c r="N174" s="41">
        <v>86.334525</v>
      </c>
      <c r="O174" s="10" t="s">
        <v>23</v>
      </c>
      <c r="P174" s="10" t="s">
        <v>1719</v>
      </c>
      <c r="Q174" s="10"/>
      <c r="R174" s="10"/>
      <c r="S174" s="10"/>
      <c r="T174" s="10"/>
      <c r="U174" s="10"/>
      <c r="V174" s="40"/>
      <c r="W174" s="10"/>
      <c r="X174" s="10"/>
      <c r="Y174" s="10"/>
      <c r="Z174" s="10"/>
      <c r="AA174" s="41"/>
      <c r="AB174" s="41"/>
      <c r="AC174" s="10"/>
      <c r="AD174" s="10"/>
    </row>
    <row r="175" ht="50" hidden="1" customHeight="1" spans="1:30">
      <c r="A175" s="39" t="s">
        <v>2460</v>
      </c>
      <c r="B175" s="10" t="s">
        <v>1712</v>
      </c>
      <c r="C175" s="10" t="s">
        <v>1713</v>
      </c>
      <c r="D175" s="10">
        <v>2020</v>
      </c>
      <c r="E175" s="40" t="s">
        <v>2461</v>
      </c>
      <c r="F175" s="10"/>
      <c r="G175" s="10" t="s">
        <v>2462</v>
      </c>
      <c r="H175" s="40"/>
      <c r="I175" s="41">
        <v>437.66</v>
      </c>
      <c r="J175" s="41">
        <v>437.66</v>
      </c>
      <c r="K175" s="41">
        <v>0</v>
      </c>
      <c r="L175" s="41">
        <v>457.1</v>
      </c>
      <c r="M175" s="41">
        <v>457.1</v>
      </c>
      <c r="N175" s="41">
        <v>0</v>
      </c>
      <c r="O175" s="10" t="s">
        <v>23</v>
      </c>
      <c r="P175" s="10" t="s">
        <v>1759</v>
      </c>
      <c r="Q175" s="10"/>
      <c r="R175" s="10"/>
      <c r="S175" s="10"/>
      <c r="T175" s="10"/>
      <c r="U175" s="10"/>
      <c r="V175" s="40"/>
      <c r="W175" s="10"/>
      <c r="X175" s="10"/>
      <c r="Y175" s="10"/>
      <c r="Z175" s="10"/>
      <c r="AA175" s="41"/>
      <c r="AB175" s="41"/>
      <c r="AC175" s="10"/>
      <c r="AD175" s="10"/>
    </row>
    <row r="176" ht="75" hidden="1" customHeight="1" spans="1:30">
      <c r="A176" s="39" t="s">
        <v>2468</v>
      </c>
      <c r="B176" s="10" t="s">
        <v>1712</v>
      </c>
      <c r="C176" s="10" t="s">
        <v>1713</v>
      </c>
      <c r="D176" s="10">
        <v>2021</v>
      </c>
      <c r="E176" s="40" t="s">
        <v>2469</v>
      </c>
      <c r="F176" s="10" t="s">
        <v>1715</v>
      </c>
      <c r="G176" s="10" t="s">
        <v>1737</v>
      </c>
      <c r="H176" s="40" t="s">
        <v>2470</v>
      </c>
      <c r="I176" s="41">
        <v>277.24</v>
      </c>
      <c r="J176" s="41">
        <v>277.24</v>
      </c>
      <c r="K176" s="41">
        <v>0</v>
      </c>
      <c r="L176" s="41">
        <v>210</v>
      </c>
      <c r="M176" s="41">
        <v>210</v>
      </c>
      <c r="N176" s="41">
        <v>0</v>
      </c>
      <c r="O176" s="10" t="s">
        <v>23</v>
      </c>
      <c r="P176" s="10" t="s">
        <v>1917</v>
      </c>
      <c r="Q176" s="10"/>
      <c r="R176" s="10"/>
      <c r="S176" s="10"/>
      <c r="T176" s="10"/>
      <c r="U176" s="10" t="s">
        <v>1759</v>
      </c>
      <c r="V176" s="40" t="s">
        <v>2471</v>
      </c>
      <c r="W176" s="10"/>
      <c r="X176" s="10"/>
      <c r="Y176" s="10"/>
      <c r="Z176" s="10"/>
      <c r="AA176" s="41"/>
      <c r="AB176" s="41"/>
      <c r="AC176" s="10"/>
      <c r="AD176" s="10"/>
    </row>
    <row r="177" ht="50" hidden="1" customHeight="1" spans="1:30">
      <c r="A177" s="39" t="s">
        <v>2472</v>
      </c>
      <c r="B177" s="10" t="s">
        <v>1712</v>
      </c>
      <c r="C177" s="10" t="s">
        <v>1713</v>
      </c>
      <c r="D177" s="10">
        <v>2021</v>
      </c>
      <c r="E177" s="40" t="s">
        <v>2473</v>
      </c>
      <c r="F177" s="10" t="s">
        <v>1715</v>
      </c>
      <c r="G177" s="10" t="s">
        <v>2308</v>
      </c>
      <c r="H177" s="40" t="s">
        <v>2474</v>
      </c>
      <c r="I177" s="41">
        <v>57.76</v>
      </c>
      <c r="J177" s="41">
        <v>57.76</v>
      </c>
      <c r="K177" s="41">
        <v>0</v>
      </c>
      <c r="L177" s="41">
        <v>57.76</v>
      </c>
      <c r="M177" s="41">
        <v>57.76</v>
      </c>
      <c r="N177" s="41">
        <v>0</v>
      </c>
      <c r="O177" s="10" t="s">
        <v>23</v>
      </c>
      <c r="P177" s="10" t="s">
        <v>1789</v>
      </c>
      <c r="Q177" s="10"/>
      <c r="R177" s="10"/>
      <c r="S177" s="10"/>
      <c r="T177" s="10"/>
      <c r="U177" s="10" t="s">
        <v>2272</v>
      </c>
      <c r="V177" s="40" t="s">
        <v>2475</v>
      </c>
      <c r="W177" s="10"/>
      <c r="X177" s="10"/>
      <c r="Y177" s="10"/>
      <c r="Z177" s="10"/>
      <c r="AA177" s="41"/>
      <c r="AB177" s="41"/>
      <c r="AC177" s="10"/>
      <c r="AD177" s="10"/>
    </row>
    <row r="178" ht="50" hidden="1" customHeight="1" spans="1:30">
      <c r="A178" s="39" t="s">
        <v>2476</v>
      </c>
      <c r="B178" s="10" t="s">
        <v>1712</v>
      </c>
      <c r="C178" s="10" t="s">
        <v>1713</v>
      </c>
      <c r="D178" s="10">
        <v>2021</v>
      </c>
      <c r="E178" s="40" t="s">
        <v>2477</v>
      </c>
      <c r="F178" s="10" t="s">
        <v>2478</v>
      </c>
      <c r="G178" s="10" t="s">
        <v>2051</v>
      </c>
      <c r="H178" s="40" t="s">
        <v>2479</v>
      </c>
      <c r="I178" s="41">
        <v>2.58</v>
      </c>
      <c r="J178" s="41">
        <v>2.58</v>
      </c>
      <c r="K178" s="41">
        <v>0</v>
      </c>
      <c r="L178" s="41">
        <v>2.58</v>
      </c>
      <c r="M178" s="41">
        <v>2.58</v>
      </c>
      <c r="N178" s="41">
        <v>0</v>
      </c>
      <c r="O178" s="10" t="s">
        <v>23</v>
      </c>
      <c r="P178" s="10" t="s">
        <v>1759</v>
      </c>
      <c r="Q178" s="10"/>
      <c r="R178" s="10"/>
      <c r="S178" s="10"/>
      <c r="T178" s="10"/>
      <c r="U178" s="10" t="s">
        <v>2272</v>
      </c>
      <c r="V178" s="40" t="s">
        <v>2480</v>
      </c>
      <c r="W178" s="10"/>
      <c r="X178" s="10"/>
      <c r="Y178" s="10"/>
      <c r="Z178" s="10"/>
      <c r="AA178" s="41"/>
      <c r="AB178" s="41"/>
      <c r="AC178" s="10"/>
      <c r="AD178" s="10"/>
    </row>
    <row r="179" ht="50" hidden="1" customHeight="1" spans="1:30">
      <c r="A179" s="39" t="s">
        <v>2481</v>
      </c>
      <c r="B179" s="10" t="s">
        <v>1712</v>
      </c>
      <c r="C179" s="10" t="s">
        <v>1713</v>
      </c>
      <c r="D179" s="10">
        <v>2021</v>
      </c>
      <c r="E179" s="40" t="s">
        <v>2482</v>
      </c>
      <c r="F179" s="10" t="s">
        <v>1715</v>
      </c>
      <c r="G179" s="10" t="s">
        <v>1770</v>
      </c>
      <c r="H179" s="40" t="s">
        <v>2483</v>
      </c>
      <c r="I179" s="41">
        <v>1000</v>
      </c>
      <c r="J179" s="41">
        <v>1000</v>
      </c>
      <c r="K179" s="41">
        <v>0</v>
      </c>
      <c r="L179" s="41">
        <v>2300</v>
      </c>
      <c r="M179" s="41">
        <v>2300</v>
      </c>
      <c r="N179" s="41">
        <v>0</v>
      </c>
      <c r="O179" s="10" t="s">
        <v>23</v>
      </c>
      <c r="P179" s="10" t="s">
        <v>1759</v>
      </c>
      <c r="Q179" s="10"/>
      <c r="R179" s="10"/>
      <c r="S179" s="10"/>
      <c r="T179" s="10"/>
      <c r="U179" s="10" t="s">
        <v>2272</v>
      </c>
      <c r="V179" s="40" t="s">
        <v>2484</v>
      </c>
      <c r="W179" s="10"/>
      <c r="X179" s="10"/>
      <c r="Y179" s="10"/>
      <c r="Z179" s="10"/>
      <c r="AA179" s="41"/>
      <c r="AB179" s="41"/>
      <c r="AC179" s="10"/>
      <c r="AD179" s="10"/>
    </row>
    <row r="180" ht="50" hidden="1" customHeight="1" spans="1:30">
      <c r="A180" s="39" t="s">
        <v>2485</v>
      </c>
      <c r="B180" s="10" t="s">
        <v>1712</v>
      </c>
      <c r="C180" s="10" t="s">
        <v>1713</v>
      </c>
      <c r="D180" s="10">
        <v>2021</v>
      </c>
      <c r="E180" s="40" t="s">
        <v>2486</v>
      </c>
      <c r="F180" s="10"/>
      <c r="G180" s="10" t="s">
        <v>1974</v>
      </c>
      <c r="H180" s="40" t="s">
        <v>2487</v>
      </c>
      <c r="I180" s="41">
        <v>200</v>
      </c>
      <c r="J180" s="41">
        <v>200</v>
      </c>
      <c r="K180" s="41">
        <v>0</v>
      </c>
      <c r="L180" s="41">
        <v>196.1</v>
      </c>
      <c r="M180" s="41">
        <v>196.1</v>
      </c>
      <c r="N180" s="41">
        <v>0</v>
      </c>
      <c r="O180" s="10" t="s">
        <v>23</v>
      </c>
      <c r="P180" s="10" t="s">
        <v>1759</v>
      </c>
      <c r="Q180" s="10"/>
      <c r="R180" s="10"/>
      <c r="S180" s="10"/>
      <c r="T180" s="10"/>
      <c r="U180" s="10" t="s">
        <v>2272</v>
      </c>
      <c r="V180" s="40" t="s">
        <v>2488</v>
      </c>
      <c r="W180" s="10"/>
      <c r="X180" s="10"/>
      <c r="Y180" s="10"/>
      <c r="Z180" s="10"/>
      <c r="AA180" s="41"/>
      <c r="AB180" s="41"/>
      <c r="AC180" s="10"/>
      <c r="AD180" s="10"/>
    </row>
    <row r="181" ht="50" hidden="1" customHeight="1" spans="1:30">
      <c r="A181" s="39" t="s">
        <v>2490</v>
      </c>
      <c r="B181" s="10" t="s">
        <v>1712</v>
      </c>
      <c r="C181" s="10" t="s">
        <v>1713</v>
      </c>
      <c r="D181" s="10">
        <v>2021</v>
      </c>
      <c r="E181" s="40" t="s">
        <v>2491</v>
      </c>
      <c r="F181" s="43" t="s">
        <v>2140</v>
      </c>
      <c r="G181" s="10" t="s">
        <v>2344</v>
      </c>
      <c r="H181" s="40" t="s">
        <v>2492</v>
      </c>
      <c r="I181" s="41">
        <v>212</v>
      </c>
      <c r="J181" s="41">
        <v>212</v>
      </c>
      <c r="K181" s="41">
        <v>0</v>
      </c>
      <c r="L181" s="41">
        <v>216.8</v>
      </c>
      <c r="M181" s="41">
        <v>212</v>
      </c>
      <c r="N181" s="41">
        <v>4.80000000000001</v>
      </c>
      <c r="O181" s="10" t="s">
        <v>23</v>
      </c>
      <c r="P181" s="10" t="s">
        <v>1917</v>
      </c>
      <c r="Q181" s="10" t="s">
        <v>102</v>
      </c>
      <c r="R181" s="10" t="s">
        <v>102</v>
      </c>
      <c r="S181" s="10" t="s">
        <v>1752</v>
      </c>
      <c r="T181" s="10"/>
      <c r="U181" s="10" t="s">
        <v>2004</v>
      </c>
      <c r="V181" s="40" t="s">
        <v>2005</v>
      </c>
      <c r="W181" s="10" t="s">
        <v>1752</v>
      </c>
      <c r="X181" s="10"/>
      <c r="Y181" s="10"/>
      <c r="Z181" s="10"/>
      <c r="AA181" s="41">
        <v>0</v>
      </c>
      <c r="AB181" s="41">
        <v>0</v>
      </c>
      <c r="AC181" s="10"/>
      <c r="AD181" s="10"/>
    </row>
    <row r="182" ht="50" hidden="1" customHeight="1" spans="1:30">
      <c r="A182" s="39" t="s">
        <v>2495</v>
      </c>
      <c r="B182" s="10" t="s">
        <v>1712</v>
      </c>
      <c r="C182" s="10" t="s">
        <v>1713</v>
      </c>
      <c r="D182" s="10">
        <v>2021</v>
      </c>
      <c r="E182" s="40" t="s">
        <v>2496</v>
      </c>
      <c r="F182" s="10"/>
      <c r="G182" s="10" t="s">
        <v>2497</v>
      </c>
      <c r="H182" s="40" t="s">
        <v>2498</v>
      </c>
      <c r="I182" s="41">
        <v>600</v>
      </c>
      <c r="J182" s="41">
        <v>600</v>
      </c>
      <c r="K182" s="41">
        <v>0</v>
      </c>
      <c r="L182" s="41">
        <v>600</v>
      </c>
      <c r="M182" s="41">
        <v>600</v>
      </c>
      <c r="N182" s="41">
        <v>0</v>
      </c>
      <c r="O182" s="10" t="s">
        <v>23</v>
      </c>
      <c r="P182" s="10" t="s">
        <v>1751</v>
      </c>
      <c r="Q182" s="10"/>
      <c r="R182" s="10"/>
      <c r="S182" s="10"/>
      <c r="T182" s="10"/>
      <c r="U182" s="10" t="s">
        <v>1753</v>
      </c>
      <c r="V182" s="40" t="s">
        <v>2499</v>
      </c>
      <c r="W182" s="10"/>
      <c r="X182" s="10"/>
      <c r="Y182" s="10"/>
      <c r="Z182" s="10"/>
      <c r="AA182" s="41"/>
      <c r="AB182" s="41"/>
      <c r="AC182" s="10"/>
      <c r="AD182" s="10"/>
    </row>
    <row r="183" ht="116" hidden="1" customHeight="1" spans="1:30">
      <c r="A183" s="39" t="s">
        <v>2500</v>
      </c>
      <c r="B183" s="10" t="s">
        <v>1712</v>
      </c>
      <c r="C183" s="10" t="s">
        <v>1713</v>
      </c>
      <c r="D183" s="10">
        <v>2021</v>
      </c>
      <c r="E183" s="40" t="s">
        <v>2501</v>
      </c>
      <c r="F183" s="10" t="s">
        <v>1715</v>
      </c>
      <c r="G183" s="10" t="s">
        <v>2002</v>
      </c>
      <c r="H183" s="40" t="s">
        <v>2502</v>
      </c>
      <c r="I183" s="41">
        <v>1250.88</v>
      </c>
      <c r="J183" s="41">
        <v>1250.88</v>
      </c>
      <c r="K183" s="41">
        <v>0</v>
      </c>
      <c r="L183" s="41">
        <v>1250.88</v>
      </c>
      <c r="M183" s="41">
        <v>1250.88</v>
      </c>
      <c r="N183" s="41">
        <v>0</v>
      </c>
      <c r="O183" s="10" t="s">
        <v>23</v>
      </c>
      <c r="P183" s="10" t="s">
        <v>1719</v>
      </c>
      <c r="Q183" s="10"/>
      <c r="R183" s="10"/>
      <c r="S183" s="10"/>
      <c r="T183" s="10"/>
      <c r="U183" s="10" t="s">
        <v>1753</v>
      </c>
      <c r="V183" s="40" t="s">
        <v>2503</v>
      </c>
      <c r="W183" s="10"/>
      <c r="X183" s="10"/>
      <c r="Y183" s="10"/>
      <c r="Z183" s="10"/>
      <c r="AA183" s="41"/>
      <c r="AB183" s="41"/>
      <c r="AC183" s="10"/>
      <c r="AD183" s="10"/>
    </row>
    <row r="184" ht="50" hidden="1" customHeight="1" spans="1:30">
      <c r="A184" s="39" t="s">
        <v>2506</v>
      </c>
      <c r="B184" s="10" t="s">
        <v>1712</v>
      </c>
      <c r="C184" s="10" t="s">
        <v>1713</v>
      </c>
      <c r="D184" s="10">
        <v>2021</v>
      </c>
      <c r="E184" s="40" t="s">
        <v>2507</v>
      </c>
      <c r="F184" s="10" t="s">
        <v>1715</v>
      </c>
      <c r="G184" s="10" t="s">
        <v>2015</v>
      </c>
      <c r="H184" s="40" t="s">
        <v>2508</v>
      </c>
      <c r="I184" s="41">
        <v>101.4</v>
      </c>
      <c r="J184" s="41">
        <v>101.4</v>
      </c>
      <c r="K184" s="41">
        <v>0</v>
      </c>
      <c r="L184" s="41">
        <v>101.4</v>
      </c>
      <c r="M184" s="41">
        <v>101.4</v>
      </c>
      <c r="N184" s="41">
        <v>0</v>
      </c>
      <c r="O184" s="10" t="s">
        <v>23</v>
      </c>
      <c r="P184" s="10" t="s">
        <v>1751</v>
      </c>
      <c r="Q184" s="10"/>
      <c r="R184" s="10"/>
      <c r="S184" s="10"/>
      <c r="T184" s="10"/>
      <c r="U184" s="10" t="s">
        <v>2004</v>
      </c>
      <c r="V184" s="40" t="s">
        <v>2005</v>
      </c>
      <c r="W184" s="10"/>
      <c r="X184" s="10"/>
      <c r="Y184" s="10"/>
      <c r="Z184" s="10"/>
      <c r="AA184" s="41"/>
      <c r="AB184" s="41"/>
      <c r="AC184" s="10"/>
      <c r="AD184" s="10"/>
    </row>
    <row r="185" ht="67" hidden="1" customHeight="1" spans="1:30">
      <c r="A185" s="39" t="s">
        <v>2509</v>
      </c>
      <c r="B185" s="10" t="s">
        <v>1712</v>
      </c>
      <c r="C185" s="10" t="s">
        <v>1713</v>
      </c>
      <c r="D185" s="10">
        <v>2021</v>
      </c>
      <c r="E185" s="40" t="s">
        <v>2510</v>
      </c>
      <c r="F185" s="10" t="s">
        <v>1715</v>
      </c>
      <c r="G185" s="10" t="s">
        <v>1891</v>
      </c>
      <c r="H185" s="40" t="s">
        <v>2511</v>
      </c>
      <c r="I185" s="41">
        <v>251.97</v>
      </c>
      <c r="J185" s="41">
        <v>251.97</v>
      </c>
      <c r="K185" s="41">
        <v>0</v>
      </c>
      <c r="L185" s="41">
        <v>251.97</v>
      </c>
      <c r="M185" s="41">
        <v>251.97</v>
      </c>
      <c r="N185" s="41">
        <v>0</v>
      </c>
      <c r="O185" s="10" t="s">
        <v>23</v>
      </c>
      <c r="P185" s="10" t="s">
        <v>1719</v>
      </c>
      <c r="Q185" s="10"/>
      <c r="R185" s="10"/>
      <c r="S185" s="10"/>
      <c r="T185" s="10"/>
      <c r="U185" s="10" t="s">
        <v>2004</v>
      </c>
      <c r="V185" s="40" t="s">
        <v>2005</v>
      </c>
      <c r="W185" s="10"/>
      <c r="X185" s="10"/>
      <c r="Y185" s="10"/>
      <c r="Z185" s="10"/>
      <c r="AA185" s="41"/>
      <c r="AB185" s="41"/>
      <c r="AC185" s="10"/>
      <c r="AD185" s="10"/>
    </row>
    <row r="186" ht="69" hidden="1" customHeight="1" spans="1:30">
      <c r="A186" s="39" t="s">
        <v>2512</v>
      </c>
      <c r="B186" s="10" t="s">
        <v>1712</v>
      </c>
      <c r="C186" s="10" t="s">
        <v>1713</v>
      </c>
      <c r="D186" s="10">
        <v>2021</v>
      </c>
      <c r="E186" s="40" t="s">
        <v>2513</v>
      </c>
      <c r="F186" s="10" t="s">
        <v>1715</v>
      </c>
      <c r="G186" s="10" t="s">
        <v>1822</v>
      </c>
      <c r="H186" s="40" t="s">
        <v>2514</v>
      </c>
      <c r="I186" s="41">
        <v>250.65</v>
      </c>
      <c r="J186" s="41">
        <v>250.65</v>
      </c>
      <c r="K186" s="41">
        <v>0</v>
      </c>
      <c r="L186" s="41">
        <v>250.65</v>
      </c>
      <c r="M186" s="41">
        <v>250.65</v>
      </c>
      <c r="N186" s="41">
        <v>0</v>
      </c>
      <c r="O186" s="10" t="s">
        <v>23</v>
      </c>
      <c r="P186" s="10" t="s">
        <v>1751</v>
      </c>
      <c r="Q186" s="10"/>
      <c r="R186" s="10"/>
      <c r="S186" s="10"/>
      <c r="T186" s="10"/>
      <c r="U186" s="10" t="s">
        <v>2272</v>
      </c>
      <c r="V186" s="40" t="s">
        <v>2515</v>
      </c>
      <c r="W186" s="10"/>
      <c r="X186" s="10"/>
      <c r="Y186" s="10"/>
      <c r="Z186" s="10"/>
      <c r="AA186" s="41"/>
      <c r="AB186" s="41"/>
      <c r="AC186" s="10"/>
      <c r="AD186" s="10"/>
    </row>
    <row r="187" ht="50" hidden="1" customHeight="1" spans="1:30">
      <c r="A187" s="39" t="e">
        <v>#N/A</v>
      </c>
      <c r="B187" s="10" t="s">
        <v>1712</v>
      </c>
      <c r="C187" s="10" t="s">
        <v>1713</v>
      </c>
      <c r="D187" s="10" t="e">
        <v>#N/A</v>
      </c>
      <c r="E187" s="40" t="s">
        <v>2608</v>
      </c>
      <c r="F187" s="10"/>
      <c r="G187" s="10" t="s">
        <v>1716</v>
      </c>
      <c r="H187" s="40"/>
      <c r="I187" s="41">
        <v>84.75</v>
      </c>
      <c r="J187" s="41">
        <v>84.75</v>
      </c>
      <c r="K187" s="41">
        <v>0</v>
      </c>
      <c r="L187" s="41">
        <v>29.01</v>
      </c>
      <c r="M187" s="41">
        <v>29.01</v>
      </c>
      <c r="N187" s="41">
        <v>0</v>
      </c>
      <c r="O187" s="10" t="s">
        <v>23</v>
      </c>
      <c r="P187" s="10" t="s">
        <v>1719</v>
      </c>
      <c r="Q187" s="10"/>
      <c r="R187" s="10"/>
      <c r="S187" s="10"/>
      <c r="T187" s="10"/>
      <c r="U187" s="10"/>
      <c r="V187" s="40"/>
      <c r="W187" s="10"/>
      <c r="X187" s="10"/>
      <c r="Y187" s="10"/>
      <c r="Z187" s="10"/>
      <c r="AA187" s="41"/>
      <c r="AB187" s="41"/>
      <c r="AC187" s="10"/>
      <c r="AD187" s="10"/>
    </row>
    <row r="188" ht="50" hidden="1" customHeight="1" spans="1:30">
      <c r="A188" s="39" t="s">
        <v>2518</v>
      </c>
      <c r="B188" s="10" t="s">
        <v>1712</v>
      </c>
      <c r="C188" s="10" t="s">
        <v>1713</v>
      </c>
      <c r="D188" s="10">
        <v>2021</v>
      </c>
      <c r="E188" s="40" t="s">
        <v>2519</v>
      </c>
      <c r="F188" s="10"/>
      <c r="G188" s="10" t="s">
        <v>2319</v>
      </c>
      <c r="H188" s="40"/>
      <c r="I188" s="41">
        <v>160.18</v>
      </c>
      <c r="J188" s="41">
        <v>160.18</v>
      </c>
      <c r="K188" s="41">
        <v>0</v>
      </c>
      <c r="L188" s="41">
        <v>243.64</v>
      </c>
      <c r="M188" s="41">
        <v>243.64</v>
      </c>
      <c r="N188" s="41">
        <v>0</v>
      </c>
      <c r="O188" s="10" t="s">
        <v>23</v>
      </c>
      <c r="P188" s="10" t="s">
        <v>1719</v>
      </c>
      <c r="Q188" s="10"/>
      <c r="R188" s="10"/>
      <c r="S188" s="10"/>
      <c r="T188" s="10"/>
      <c r="U188" s="10"/>
      <c r="V188" s="40"/>
      <c r="W188" s="10"/>
      <c r="X188" s="10"/>
      <c r="Y188" s="10"/>
      <c r="Z188" s="10"/>
      <c r="AA188" s="41"/>
      <c r="AB188" s="41"/>
      <c r="AC188" s="10"/>
      <c r="AD188" s="10"/>
    </row>
    <row r="189" ht="50" hidden="1" customHeight="1" spans="1:30">
      <c r="A189" s="39" t="s">
        <v>2520</v>
      </c>
      <c r="B189" s="10" t="s">
        <v>1712</v>
      </c>
      <c r="C189" s="10" t="s">
        <v>1713</v>
      </c>
      <c r="D189" s="10">
        <v>2021</v>
      </c>
      <c r="E189" s="40" t="s">
        <v>2521</v>
      </c>
      <c r="F189" s="10"/>
      <c r="G189" s="10" t="s">
        <v>2522</v>
      </c>
      <c r="H189" s="40"/>
      <c r="I189" s="41">
        <v>114.96</v>
      </c>
      <c r="J189" s="41">
        <v>114.96</v>
      </c>
      <c r="K189" s="41">
        <v>0</v>
      </c>
      <c r="L189" s="41">
        <v>135.05</v>
      </c>
      <c r="M189" s="41">
        <v>135.05</v>
      </c>
      <c r="N189" s="41">
        <v>0</v>
      </c>
      <c r="O189" s="10" t="s">
        <v>23</v>
      </c>
      <c r="P189" s="10" t="s">
        <v>1719</v>
      </c>
      <c r="Q189" s="10"/>
      <c r="R189" s="10"/>
      <c r="S189" s="10"/>
      <c r="T189" s="10"/>
      <c r="U189" s="10"/>
      <c r="V189" s="40"/>
      <c r="W189" s="10"/>
      <c r="X189" s="10"/>
      <c r="Y189" s="10"/>
      <c r="Z189" s="10"/>
      <c r="AA189" s="41"/>
      <c r="AB189" s="41"/>
      <c r="AC189" s="10"/>
      <c r="AD189" s="10"/>
    </row>
    <row r="190" ht="50" hidden="1" customHeight="1" spans="1:30">
      <c r="A190" s="39" t="s">
        <v>2523</v>
      </c>
      <c r="B190" s="10" t="s">
        <v>1712</v>
      </c>
      <c r="C190" s="10" t="s">
        <v>1713</v>
      </c>
      <c r="D190" s="10">
        <v>2021</v>
      </c>
      <c r="E190" s="40" t="s">
        <v>2524</v>
      </c>
      <c r="F190" s="10"/>
      <c r="G190" s="10" t="s">
        <v>1868</v>
      </c>
      <c r="H190" s="40"/>
      <c r="I190" s="41">
        <v>134.61</v>
      </c>
      <c r="J190" s="41">
        <v>134.61</v>
      </c>
      <c r="K190" s="41">
        <v>0</v>
      </c>
      <c r="L190" s="41">
        <v>69.62</v>
      </c>
      <c r="M190" s="41">
        <v>69.62</v>
      </c>
      <c r="N190" s="41">
        <v>0</v>
      </c>
      <c r="O190" s="10" t="s">
        <v>23</v>
      </c>
      <c r="P190" s="10" t="s">
        <v>1719</v>
      </c>
      <c r="Q190" s="10"/>
      <c r="R190" s="10"/>
      <c r="S190" s="10"/>
      <c r="T190" s="10"/>
      <c r="U190" s="10"/>
      <c r="V190" s="40"/>
      <c r="W190" s="10"/>
      <c r="X190" s="10"/>
      <c r="Y190" s="10"/>
      <c r="Z190" s="10"/>
      <c r="AA190" s="41"/>
      <c r="AB190" s="41"/>
      <c r="AC190" s="10"/>
      <c r="AD190" s="10"/>
    </row>
    <row r="191" ht="112" hidden="1" customHeight="1" spans="1:30">
      <c r="A191" s="39" t="s">
        <v>2526</v>
      </c>
      <c r="B191" s="10" t="s">
        <v>1712</v>
      </c>
      <c r="C191" s="10" t="s">
        <v>1713</v>
      </c>
      <c r="D191" s="10">
        <v>2022</v>
      </c>
      <c r="E191" s="40" t="s">
        <v>2527</v>
      </c>
      <c r="F191" s="10" t="s">
        <v>2478</v>
      </c>
      <c r="G191" s="10" t="s">
        <v>2280</v>
      </c>
      <c r="H191" s="40" t="s">
        <v>2528</v>
      </c>
      <c r="I191" s="41">
        <v>50.55</v>
      </c>
      <c r="J191" s="41">
        <v>50.55</v>
      </c>
      <c r="K191" s="41">
        <v>0</v>
      </c>
      <c r="L191" s="41">
        <v>182.7</v>
      </c>
      <c r="M191" s="41">
        <v>182.7</v>
      </c>
      <c r="N191" s="41">
        <v>0</v>
      </c>
      <c r="O191" s="10" t="s">
        <v>23</v>
      </c>
      <c r="P191" s="10" t="s">
        <v>1789</v>
      </c>
      <c r="Q191" s="10"/>
      <c r="R191" s="10"/>
      <c r="S191" s="10"/>
      <c r="T191" s="10"/>
      <c r="U191" s="10" t="s">
        <v>2004</v>
      </c>
      <c r="V191" s="40" t="s">
        <v>2005</v>
      </c>
      <c r="W191" s="10"/>
      <c r="X191" s="10"/>
      <c r="Y191" s="10"/>
      <c r="Z191" s="10"/>
      <c r="AA191" s="41"/>
      <c r="AB191" s="41"/>
      <c r="AC191" s="10"/>
      <c r="AD191" s="10"/>
    </row>
    <row r="192" ht="107" hidden="1" customHeight="1" spans="1:30">
      <c r="A192" s="39" t="s">
        <v>2529</v>
      </c>
      <c r="B192" s="10" t="s">
        <v>1712</v>
      </c>
      <c r="C192" s="10" t="s">
        <v>1713</v>
      </c>
      <c r="D192" s="10">
        <v>2022</v>
      </c>
      <c r="E192" s="40" t="s">
        <v>2530</v>
      </c>
      <c r="F192" s="10"/>
      <c r="G192" s="10" t="s">
        <v>2280</v>
      </c>
      <c r="H192" s="40" t="s">
        <v>2531</v>
      </c>
      <c r="I192" s="41">
        <v>161</v>
      </c>
      <c r="J192" s="41">
        <v>161</v>
      </c>
      <c r="K192" s="41">
        <v>0</v>
      </c>
      <c r="L192" s="41">
        <v>1072.72</v>
      </c>
      <c r="M192" s="41">
        <v>161</v>
      </c>
      <c r="N192" s="41">
        <v>911.72</v>
      </c>
      <c r="O192" s="10" t="s">
        <v>23</v>
      </c>
      <c r="P192" s="10" t="s">
        <v>1917</v>
      </c>
      <c r="Q192" s="10"/>
      <c r="R192" s="10"/>
      <c r="S192" s="10"/>
      <c r="T192" s="10"/>
      <c r="U192" s="10" t="s">
        <v>2004</v>
      </c>
      <c r="V192" s="40" t="s">
        <v>2005</v>
      </c>
      <c r="W192" s="10"/>
      <c r="X192" s="10"/>
      <c r="Y192" s="10"/>
      <c r="Z192" s="10"/>
      <c r="AA192" s="41"/>
      <c r="AB192" s="41"/>
      <c r="AC192" s="10"/>
      <c r="AD192" s="10"/>
    </row>
    <row r="193" ht="50" hidden="1" customHeight="1" spans="1:30">
      <c r="A193" s="39" t="s">
        <v>2532</v>
      </c>
      <c r="B193" s="10" t="s">
        <v>1712</v>
      </c>
      <c r="C193" s="10" t="s">
        <v>1713</v>
      </c>
      <c r="D193" s="10">
        <v>2022</v>
      </c>
      <c r="E193" s="40" t="s">
        <v>2533</v>
      </c>
      <c r="F193" s="10" t="s">
        <v>2478</v>
      </c>
      <c r="G193" s="10" t="s">
        <v>2028</v>
      </c>
      <c r="H193" s="40" t="s">
        <v>2534</v>
      </c>
      <c r="I193" s="41">
        <v>42.7</v>
      </c>
      <c r="J193" s="41">
        <v>42.7</v>
      </c>
      <c r="K193" s="41">
        <v>0</v>
      </c>
      <c r="L193" s="41">
        <v>110.975992</v>
      </c>
      <c r="M193" s="41">
        <v>42.7</v>
      </c>
      <c r="N193" s="41">
        <v>68.275992</v>
      </c>
      <c r="O193" s="10" t="s">
        <v>23</v>
      </c>
      <c r="P193" s="10" t="s">
        <v>1719</v>
      </c>
      <c r="Q193" s="10"/>
      <c r="R193" s="10"/>
      <c r="S193" s="10"/>
      <c r="T193" s="10"/>
      <c r="U193" s="10" t="s">
        <v>2272</v>
      </c>
      <c r="V193" s="40" t="s">
        <v>2535</v>
      </c>
      <c r="W193" s="10"/>
      <c r="X193" s="10"/>
      <c r="Y193" s="10"/>
      <c r="Z193" s="10"/>
      <c r="AA193" s="41"/>
      <c r="AB193" s="41"/>
      <c r="AC193" s="10"/>
      <c r="AD193" s="10"/>
    </row>
    <row r="194" ht="50" hidden="1" customHeight="1" spans="1:30">
      <c r="A194" s="39" t="s">
        <v>2536</v>
      </c>
      <c r="B194" s="10" t="s">
        <v>1712</v>
      </c>
      <c r="C194" s="10" t="s">
        <v>1713</v>
      </c>
      <c r="D194" s="10">
        <v>2022</v>
      </c>
      <c r="E194" s="40" t="s">
        <v>2537</v>
      </c>
      <c r="F194" s="10" t="s">
        <v>2478</v>
      </c>
      <c r="G194" s="10" t="s">
        <v>2280</v>
      </c>
      <c r="H194" s="40" t="s">
        <v>2538</v>
      </c>
      <c r="I194" s="41">
        <v>19.44</v>
      </c>
      <c r="J194" s="41">
        <v>19.44</v>
      </c>
      <c r="K194" s="41">
        <v>0</v>
      </c>
      <c r="L194" s="41">
        <v>437.66</v>
      </c>
      <c r="M194" s="41">
        <v>437.66</v>
      </c>
      <c r="N194" s="41">
        <v>0</v>
      </c>
      <c r="O194" s="10" t="s">
        <v>23</v>
      </c>
      <c r="P194" s="10" t="s">
        <v>1917</v>
      </c>
      <c r="Q194" s="10"/>
      <c r="R194" s="10"/>
      <c r="S194" s="10"/>
      <c r="T194" s="10"/>
      <c r="U194" s="10" t="s">
        <v>2004</v>
      </c>
      <c r="V194" s="40" t="s">
        <v>2005</v>
      </c>
      <c r="W194" s="10"/>
      <c r="X194" s="10"/>
      <c r="Y194" s="10"/>
      <c r="Z194" s="10"/>
      <c r="AA194" s="41"/>
      <c r="AB194" s="41"/>
      <c r="AC194" s="10"/>
      <c r="AD194" s="10"/>
    </row>
    <row r="195" ht="50" hidden="1" customHeight="1" spans="1:30">
      <c r="A195" s="39" t="s">
        <v>2539</v>
      </c>
      <c r="B195" s="10" t="s">
        <v>1712</v>
      </c>
      <c r="C195" s="10" t="s">
        <v>1713</v>
      </c>
      <c r="D195" s="10">
        <v>2022</v>
      </c>
      <c r="E195" s="40" t="s">
        <v>2540</v>
      </c>
      <c r="F195" s="10" t="s">
        <v>2478</v>
      </c>
      <c r="G195" s="10" t="s">
        <v>2280</v>
      </c>
      <c r="H195" s="40" t="s">
        <v>2541</v>
      </c>
      <c r="I195" s="41">
        <v>22.52</v>
      </c>
      <c r="J195" s="41">
        <v>22.52</v>
      </c>
      <c r="K195" s="41">
        <v>0</v>
      </c>
      <c r="L195" s="41">
        <v>82.03</v>
      </c>
      <c r="M195" s="41">
        <v>82.03</v>
      </c>
      <c r="N195" s="41">
        <v>0</v>
      </c>
      <c r="O195" s="10" t="s">
        <v>23</v>
      </c>
      <c r="P195" s="10" t="s">
        <v>1917</v>
      </c>
      <c r="Q195" s="10"/>
      <c r="R195" s="10"/>
      <c r="S195" s="10"/>
      <c r="T195" s="10"/>
      <c r="U195" s="10" t="s">
        <v>2004</v>
      </c>
      <c r="V195" s="40" t="s">
        <v>2005</v>
      </c>
      <c r="W195" s="10"/>
      <c r="X195" s="10"/>
      <c r="Y195" s="10"/>
      <c r="Z195" s="10"/>
      <c r="AA195" s="41"/>
      <c r="AB195" s="41"/>
      <c r="AC195" s="10"/>
      <c r="AD195" s="10"/>
    </row>
    <row r="196" ht="50" hidden="1" customHeight="1" spans="1:30">
      <c r="A196" s="39" t="s">
        <v>2542</v>
      </c>
      <c r="B196" s="10" t="s">
        <v>1712</v>
      </c>
      <c r="C196" s="10" t="s">
        <v>1713</v>
      </c>
      <c r="D196" s="10">
        <v>2022</v>
      </c>
      <c r="E196" s="40" t="s">
        <v>2543</v>
      </c>
      <c r="F196" s="23" t="s">
        <v>1715</v>
      </c>
      <c r="G196" s="10" t="s">
        <v>2544</v>
      </c>
      <c r="H196" s="40" t="s">
        <v>2545</v>
      </c>
      <c r="I196" s="41">
        <v>23.63</v>
      </c>
      <c r="J196" s="41">
        <v>23.63</v>
      </c>
      <c r="K196" s="41">
        <v>0</v>
      </c>
      <c r="L196" s="41">
        <v>116.46</v>
      </c>
      <c r="M196" s="41">
        <v>116.46</v>
      </c>
      <c r="N196" s="41">
        <v>0</v>
      </c>
      <c r="O196" s="10" t="s">
        <v>47</v>
      </c>
      <c r="P196" s="10" t="s">
        <v>1917</v>
      </c>
      <c r="Q196" s="10"/>
      <c r="R196" s="10"/>
      <c r="S196" s="10"/>
      <c r="T196" s="10"/>
      <c r="U196" s="10" t="s">
        <v>2546</v>
      </c>
      <c r="V196" s="40" t="s">
        <v>2547</v>
      </c>
      <c r="W196" s="10"/>
      <c r="X196" s="10"/>
      <c r="Y196" s="10"/>
      <c r="Z196" s="10"/>
      <c r="AA196" s="41"/>
      <c r="AB196" s="41"/>
      <c r="AC196" s="10"/>
      <c r="AD196" s="10"/>
    </row>
    <row r="197" ht="81" hidden="1" customHeight="1" spans="1:30">
      <c r="A197" s="39" t="s">
        <v>2548</v>
      </c>
      <c r="B197" s="10" t="s">
        <v>1712</v>
      </c>
      <c r="C197" s="10" t="s">
        <v>1713</v>
      </c>
      <c r="D197" s="10">
        <v>2022</v>
      </c>
      <c r="E197" s="40" t="s">
        <v>2549</v>
      </c>
      <c r="F197" s="10" t="s">
        <v>2478</v>
      </c>
      <c r="G197" s="10" t="s">
        <v>2015</v>
      </c>
      <c r="H197" s="47" t="s">
        <v>2550</v>
      </c>
      <c r="I197" s="41">
        <v>7.9</v>
      </c>
      <c r="J197" s="41">
        <v>7.9</v>
      </c>
      <c r="K197" s="41">
        <v>0</v>
      </c>
      <c r="L197" s="41">
        <v>175.481922</v>
      </c>
      <c r="M197" s="41">
        <v>7.9</v>
      </c>
      <c r="N197" s="41">
        <v>167.581922</v>
      </c>
      <c r="O197" s="10" t="s">
        <v>23</v>
      </c>
      <c r="P197" s="10" t="s">
        <v>2551</v>
      </c>
      <c r="Q197" s="10"/>
      <c r="R197" s="10"/>
      <c r="S197" s="10"/>
      <c r="T197" s="10"/>
      <c r="U197" s="10" t="s">
        <v>2004</v>
      </c>
      <c r="V197" s="40" t="s">
        <v>2005</v>
      </c>
      <c r="W197" s="10"/>
      <c r="X197" s="10"/>
      <c r="Y197" s="10"/>
      <c r="Z197" s="10"/>
      <c r="AA197" s="41"/>
      <c r="AB197" s="41"/>
      <c r="AC197" s="10"/>
      <c r="AD197" s="10"/>
    </row>
    <row r="198" ht="50" hidden="1" customHeight="1" spans="1:30">
      <c r="A198" s="39" t="s">
        <v>2556</v>
      </c>
      <c r="B198" s="10" t="s">
        <v>1712</v>
      </c>
      <c r="C198" s="10" t="s">
        <v>1713</v>
      </c>
      <c r="D198" s="10">
        <v>2022</v>
      </c>
      <c r="E198" s="40" t="s">
        <v>2557</v>
      </c>
      <c r="F198" s="10"/>
      <c r="G198" s="10" t="s">
        <v>2558</v>
      </c>
      <c r="H198" s="40"/>
      <c r="I198" s="41">
        <v>20.34</v>
      </c>
      <c r="J198" s="41">
        <v>20.34</v>
      </c>
      <c r="K198" s="41">
        <v>0</v>
      </c>
      <c r="L198" s="41">
        <v>368.346215</v>
      </c>
      <c r="M198" s="41">
        <v>20.34</v>
      </c>
      <c r="N198" s="41">
        <v>348.006215</v>
      </c>
      <c r="O198" s="10" t="s">
        <v>47</v>
      </c>
      <c r="P198" s="10" t="s">
        <v>1789</v>
      </c>
      <c r="Q198" s="10"/>
      <c r="R198" s="10"/>
      <c r="S198" s="10"/>
      <c r="T198" s="10"/>
      <c r="U198" s="4" t="s">
        <v>2144</v>
      </c>
      <c r="V198" s="40" t="s">
        <v>2144</v>
      </c>
      <c r="W198" s="10"/>
      <c r="X198" s="10"/>
      <c r="Y198" s="10"/>
      <c r="Z198" s="10"/>
      <c r="AA198" s="41"/>
      <c r="AB198" s="41"/>
      <c r="AC198" s="10"/>
      <c r="AD198" s="10"/>
    </row>
    <row r="199" ht="272" hidden="1" customHeight="1" spans="1:30">
      <c r="A199" s="39" t="s">
        <v>2560</v>
      </c>
      <c r="B199" s="10" t="s">
        <v>1712</v>
      </c>
      <c r="C199" s="10" t="s">
        <v>1713</v>
      </c>
      <c r="D199" s="10">
        <v>2022</v>
      </c>
      <c r="E199" s="40" t="s">
        <v>2561</v>
      </c>
      <c r="F199" s="10" t="s">
        <v>2478</v>
      </c>
      <c r="G199" s="10" t="s">
        <v>2249</v>
      </c>
      <c r="H199" s="40" t="s">
        <v>2562</v>
      </c>
      <c r="I199" s="41">
        <v>55.14</v>
      </c>
      <c r="J199" s="41">
        <v>55.14</v>
      </c>
      <c r="K199" s="41">
        <v>0</v>
      </c>
      <c r="L199" s="41">
        <v>22.86</v>
      </c>
      <c r="M199" s="41">
        <v>22.86</v>
      </c>
      <c r="N199" s="41">
        <v>0</v>
      </c>
      <c r="O199" s="10" t="s">
        <v>23</v>
      </c>
      <c r="P199" s="10" t="s">
        <v>1751</v>
      </c>
      <c r="Q199" s="10"/>
      <c r="R199" s="10"/>
      <c r="S199" s="10"/>
      <c r="T199" s="10"/>
      <c r="U199" s="10" t="s">
        <v>2004</v>
      </c>
      <c r="V199" s="40" t="s">
        <v>2005</v>
      </c>
      <c r="W199" s="10"/>
      <c r="X199" s="10"/>
      <c r="Y199" s="10"/>
      <c r="Z199" s="10"/>
      <c r="AA199" s="41"/>
      <c r="AB199" s="41"/>
      <c r="AC199" s="10"/>
      <c r="AD199" s="10"/>
    </row>
    <row r="200" ht="50" hidden="1" customHeight="1" spans="1:30">
      <c r="A200" s="39" t="s">
        <v>2563</v>
      </c>
      <c r="B200" s="10" t="s">
        <v>1712</v>
      </c>
      <c r="C200" s="10" t="s">
        <v>1713</v>
      </c>
      <c r="D200" s="10">
        <v>2022</v>
      </c>
      <c r="E200" s="40" t="s">
        <v>2564</v>
      </c>
      <c r="F200" s="10"/>
      <c r="G200" s="10" t="s">
        <v>2100</v>
      </c>
      <c r="H200" s="40"/>
      <c r="I200" s="41">
        <v>5.2</v>
      </c>
      <c r="J200" s="41">
        <v>5.2</v>
      </c>
      <c r="K200" s="41">
        <v>0</v>
      </c>
      <c r="L200" s="41">
        <v>5.2</v>
      </c>
      <c r="M200" s="41">
        <v>5.2</v>
      </c>
      <c r="N200" s="41">
        <v>0</v>
      </c>
      <c r="O200" s="10" t="s">
        <v>23</v>
      </c>
      <c r="P200" s="10" t="s">
        <v>1734</v>
      </c>
      <c r="Q200" s="10"/>
      <c r="R200" s="10"/>
      <c r="S200" s="10"/>
      <c r="T200" s="10"/>
      <c r="U200" s="10"/>
      <c r="V200" s="40"/>
      <c r="W200" s="10"/>
      <c r="X200" s="10"/>
      <c r="Y200" s="10"/>
      <c r="Z200" s="10"/>
      <c r="AA200" s="41"/>
      <c r="AB200" s="41"/>
      <c r="AC200" s="10"/>
      <c r="AD200" s="10"/>
    </row>
    <row r="201" ht="50" hidden="1" customHeight="1" spans="1:30">
      <c r="A201" s="39" t="s">
        <v>2565</v>
      </c>
      <c r="B201" s="10" t="s">
        <v>1712</v>
      </c>
      <c r="C201" s="10" t="s">
        <v>1713</v>
      </c>
      <c r="D201" s="10">
        <v>2022</v>
      </c>
      <c r="E201" s="40" t="s">
        <v>1556</v>
      </c>
      <c r="F201" s="10"/>
      <c r="G201" s="10" t="s">
        <v>1868</v>
      </c>
      <c r="H201" s="40"/>
      <c r="I201" s="41">
        <v>57</v>
      </c>
      <c r="J201" s="41">
        <v>57</v>
      </c>
      <c r="K201" s="41">
        <v>0</v>
      </c>
      <c r="L201" s="41">
        <v>151.62</v>
      </c>
      <c r="M201" s="41">
        <v>151.62</v>
      </c>
      <c r="N201" s="41">
        <v>0</v>
      </c>
      <c r="O201" s="10" t="s">
        <v>23</v>
      </c>
      <c r="P201" s="10" t="s">
        <v>1759</v>
      </c>
      <c r="Q201" s="10"/>
      <c r="R201" s="10"/>
      <c r="S201" s="10"/>
      <c r="T201" s="10"/>
      <c r="U201" s="10"/>
      <c r="V201" s="40"/>
      <c r="W201" s="10"/>
      <c r="X201" s="10"/>
      <c r="Y201" s="10"/>
      <c r="Z201" s="10"/>
      <c r="AA201" s="41"/>
      <c r="AB201" s="41"/>
      <c r="AC201" s="10"/>
      <c r="AD201" s="10"/>
    </row>
    <row r="202" ht="50" hidden="1" customHeight="1" spans="1:30">
      <c r="A202" s="39" t="s">
        <v>2578</v>
      </c>
      <c r="B202" s="10" t="s">
        <v>1712</v>
      </c>
      <c r="C202" s="10" t="s">
        <v>1713</v>
      </c>
      <c r="D202" s="10">
        <v>2023</v>
      </c>
      <c r="E202" s="40" t="s">
        <v>2579</v>
      </c>
      <c r="F202" s="23" t="s">
        <v>1715</v>
      </c>
      <c r="G202" s="10" t="s">
        <v>2544</v>
      </c>
      <c r="H202" s="40"/>
      <c r="I202" s="41">
        <v>1300</v>
      </c>
      <c r="J202" s="41">
        <v>1300</v>
      </c>
      <c r="K202" s="41">
        <v>0</v>
      </c>
      <c r="L202" s="41">
        <v>1000</v>
      </c>
      <c r="M202" s="41">
        <v>1000</v>
      </c>
      <c r="N202" s="41">
        <v>0</v>
      </c>
      <c r="O202" s="10" t="s">
        <v>47</v>
      </c>
      <c r="P202" s="10" t="s">
        <v>1917</v>
      </c>
      <c r="Q202" s="10"/>
      <c r="R202" s="10"/>
      <c r="S202" s="10"/>
      <c r="T202" s="10"/>
      <c r="U202" s="10" t="s">
        <v>2546</v>
      </c>
      <c r="V202" s="40" t="s">
        <v>2547</v>
      </c>
      <c r="W202" s="10"/>
      <c r="X202" s="10"/>
      <c r="Y202" s="10"/>
      <c r="Z202" s="10"/>
      <c r="AA202" s="41"/>
      <c r="AB202" s="41"/>
      <c r="AC202" s="10"/>
      <c r="AD202" s="10"/>
    </row>
    <row r="203" ht="376" hidden="1" customHeight="1" spans="1:30">
      <c r="A203" s="39" t="s">
        <v>2566</v>
      </c>
      <c r="B203" s="10" t="s">
        <v>1712</v>
      </c>
      <c r="C203" s="10" t="s">
        <v>1713</v>
      </c>
      <c r="D203" s="10">
        <v>2023</v>
      </c>
      <c r="E203" s="40" t="s">
        <v>2567</v>
      </c>
      <c r="F203" s="10" t="s">
        <v>2478</v>
      </c>
      <c r="G203" s="10" t="s">
        <v>2249</v>
      </c>
      <c r="H203" s="47" t="s">
        <v>2568</v>
      </c>
      <c r="I203" s="41">
        <v>900</v>
      </c>
      <c r="J203" s="41">
        <v>900</v>
      </c>
      <c r="K203" s="41">
        <v>0</v>
      </c>
      <c r="L203" s="41">
        <v>971.87</v>
      </c>
      <c r="M203" s="41">
        <v>971.87</v>
      </c>
      <c r="N203" s="41">
        <v>0</v>
      </c>
      <c r="O203" s="10" t="s">
        <v>23</v>
      </c>
      <c r="P203" s="10" t="s">
        <v>1751</v>
      </c>
      <c r="Q203" s="10"/>
      <c r="R203" s="10"/>
      <c r="S203" s="10"/>
      <c r="T203" s="10"/>
      <c r="U203" s="10" t="s">
        <v>2004</v>
      </c>
      <c r="V203" s="40" t="s">
        <v>2005</v>
      </c>
      <c r="W203" s="10"/>
      <c r="X203" s="10"/>
      <c r="Y203" s="10"/>
      <c r="Z203" s="10"/>
      <c r="AA203" s="41"/>
      <c r="AB203" s="41"/>
      <c r="AC203" s="10"/>
      <c r="AD203" s="10"/>
    </row>
    <row r="204" ht="343" hidden="1" customHeight="1" spans="1:30">
      <c r="A204" s="39" t="s">
        <v>2569</v>
      </c>
      <c r="B204" s="10" t="s">
        <v>1712</v>
      </c>
      <c r="C204" s="10" t="s">
        <v>1713</v>
      </c>
      <c r="D204" s="10">
        <v>2023</v>
      </c>
      <c r="E204" s="40" t="s">
        <v>2570</v>
      </c>
      <c r="F204" s="10" t="s">
        <v>2478</v>
      </c>
      <c r="G204" s="10" t="s">
        <v>2280</v>
      </c>
      <c r="H204" s="40" t="s">
        <v>2571</v>
      </c>
      <c r="I204" s="41">
        <v>750</v>
      </c>
      <c r="J204" s="41">
        <v>750</v>
      </c>
      <c r="K204" s="41">
        <v>0</v>
      </c>
      <c r="L204" s="41">
        <v>1250.88</v>
      </c>
      <c r="M204" s="41">
        <v>1250.88</v>
      </c>
      <c r="N204" s="41">
        <v>0</v>
      </c>
      <c r="O204" s="10" t="s">
        <v>23</v>
      </c>
      <c r="P204" s="10" t="s">
        <v>1789</v>
      </c>
      <c r="Q204" s="10"/>
      <c r="R204" s="10"/>
      <c r="S204" s="10"/>
      <c r="T204" s="10"/>
      <c r="U204" s="10" t="s">
        <v>2004</v>
      </c>
      <c r="V204" s="40" t="s">
        <v>2005</v>
      </c>
      <c r="W204" s="10"/>
      <c r="X204" s="10"/>
      <c r="Y204" s="10"/>
      <c r="Z204" s="10"/>
      <c r="AA204" s="41"/>
      <c r="AB204" s="41"/>
      <c r="AC204" s="10"/>
      <c r="AD204" s="10"/>
    </row>
    <row r="205" ht="409" hidden="1" customHeight="1" spans="1:30">
      <c r="A205" s="39" t="s">
        <v>2572</v>
      </c>
      <c r="B205" s="10" t="s">
        <v>1712</v>
      </c>
      <c r="C205" s="10" t="s">
        <v>1713</v>
      </c>
      <c r="D205" s="10">
        <v>2023</v>
      </c>
      <c r="E205" s="40" t="s">
        <v>2573</v>
      </c>
      <c r="F205" s="10" t="s">
        <v>2478</v>
      </c>
      <c r="G205" s="10" t="s">
        <v>2228</v>
      </c>
      <c r="H205" s="40" t="s">
        <v>2574</v>
      </c>
      <c r="I205" s="41">
        <v>400</v>
      </c>
      <c r="J205" s="41">
        <v>400</v>
      </c>
      <c r="K205" s="41">
        <v>0</v>
      </c>
      <c r="L205" s="41">
        <v>400</v>
      </c>
      <c r="M205" s="41">
        <v>400</v>
      </c>
      <c r="N205" s="41">
        <v>0</v>
      </c>
      <c r="O205" s="10" t="s">
        <v>23</v>
      </c>
      <c r="P205" s="10" t="s">
        <v>1751</v>
      </c>
      <c r="Q205" s="10"/>
      <c r="R205" s="10"/>
      <c r="S205" s="10"/>
      <c r="T205" s="10"/>
      <c r="U205" s="10" t="s">
        <v>2004</v>
      </c>
      <c r="V205" s="40" t="s">
        <v>2005</v>
      </c>
      <c r="W205" s="10"/>
      <c r="X205" s="10"/>
      <c r="Y205" s="10"/>
      <c r="Z205" s="10"/>
      <c r="AA205" s="41"/>
      <c r="AB205" s="41"/>
      <c r="AC205" s="10"/>
      <c r="AD205" s="10"/>
    </row>
    <row r="206" ht="331" hidden="1" customHeight="1" spans="1:30">
      <c r="A206" s="39" t="s">
        <v>2575</v>
      </c>
      <c r="B206" s="10" t="s">
        <v>1712</v>
      </c>
      <c r="C206" s="10" t="s">
        <v>1713</v>
      </c>
      <c r="D206" s="10">
        <v>2023</v>
      </c>
      <c r="E206" s="40" t="s">
        <v>2576</v>
      </c>
      <c r="F206" s="10" t="s">
        <v>2478</v>
      </c>
      <c r="G206" s="10" t="s">
        <v>2280</v>
      </c>
      <c r="H206" s="40" t="s">
        <v>2577</v>
      </c>
      <c r="I206" s="41">
        <v>100</v>
      </c>
      <c r="J206" s="41">
        <v>100</v>
      </c>
      <c r="K206" s="41">
        <v>0</v>
      </c>
      <c r="L206" s="41">
        <v>100</v>
      </c>
      <c r="M206" s="41">
        <v>100</v>
      </c>
      <c r="N206" s="41">
        <v>0</v>
      </c>
      <c r="O206" s="10" t="s">
        <v>23</v>
      </c>
      <c r="P206" s="10" t="s">
        <v>1759</v>
      </c>
      <c r="Q206" s="10"/>
      <c r="R206" s="10"/>
      <c r="S206" s="10"/>
      <c r="T206" s="10"/>
      <c r="U206" s="10" t="s">
        <v>2004</v>
      </c>
      <c r="V206" s="40" t="s">
        <v>2005</v>
      </c>
      <c r="W206" s="10"/>
      <c r="X206" s="10"/>
      <c r="Y206" s="10"/>
      <c r="Z206" s="10"/>
      <c r="AA206" s="41"/>
      <c r="AB206" s="41"/>
      <c r="AC206" s="10"/>
      <c r="AD206" s="10"/>
    </row>
    <row r="207" ht="403" hidden="1" customHeight="1" spans="1:30">
      <c r="A207" s="39" t="s">
        <v>2580</v>
      </c>
      <c r="B207" s="10" t="s">
        <v>1712</v>
      </c>
      <c r="C207" s="10" t="s">
        <v>1713</v>
      </c>
      <c r="D207" s="10">
        <v>2023</v>
      </c>
      <c r="E207" s="40" t="s">
        <v>2581</v>
      </c>
      <c r="F207" s="10"/>
      <c r="G207" s="10" t="s">
        <v>2582</v>
      </c>
      <c r="H207" s="47" t="s">
        <v>2583</v>
      </c>
      <c r="I207" s="41">
        <v>300</v>
      </c>
      <c r="J207" s="41">
        <v>300</v>
      </c>
      <c r="K207" s="41">
        <v>0</v>
      </c>
      <c r="L207" s="41">
        <v>300</v>
      </c>
      <c r="M207" s="41">
        <v>300</v>
      </c>
      <c r="N207" s="41">
        <v>0</v>
      </c>
      <c r="O207" s="10" t="s">
        <v>23</v>
      </c>
      <c r="P207" s="10" t="s">
        <v>1789</v>
      </c>
      <c r="Q207" s="10"/>
      <c r="R207" s="10"/>
      <c r="S207" s="10"/>
      <c r="T207" s="10"/>
      <c r="U207" s="10" t="s">
        <v>2144</v>
      </c>
      <c r="V207" s="40" t="s">
        <v>2144</v>
      </c>
      <c r="W207" s="10"/>
      <c r="X207" s="10"/>
      <c r="Y207" s="10"/>
      <c r="Z207" s="10"/>
      <c r="AA207" s="41"/>
      <c r="AB207" s="41"/>
      <c r="AC207" s="10"/>
      <c r="AD207" s="10"/>
    </row>
    <row r="208" ht="50" hidden="1" customHeight="1" spans="1:30">
      <c r="A208" s="39" t="e">
        <v>#N/A</v>
      </c>
      <c r="B208" s="10" t="s">
        <v>1712</v>
      </c>
      <c r="C208" s="10" t="s">
        <v>1713</v>
      </c>
      <c r="D208" s="10" t="e">
        <v>#N/A</v>
      </c>
      <c r="E208" s="40" t="s">
        <v>2609</v>
      </c>
      <c r="F208" s="10"/>
      <c r="G208" s="10" t="s">
        <v>1963</v>
      </c>
      <c r="H208" s="40"/>
      <c r="I208" s="41">
        <v>279.8</v>
      </c>
      <c r="J208" s="41">
        <v>279.8</v>
      </c>
      <c r="K208" s="41">
        <v>0</v>
      </c>
      <c r="L208" s="41">
        <v>279.8</v>
      </c>
      <c r="M208" s="41">
        <v>279.8</v>
      </c>
      <c r="N208" s="41">
        <v>0</v>
      </c>
      <c r="O208" s="10" t="s">
        <v>23</v>
      </c>
      <c r="P208" s="10" t="s">
        <v>1751</v>
      </c>
      <c r="Q208" s="10"/>
      <c r="R208" s="10"/>
      <c r="S208" s="10"/>
      <c r="T208" s="10"/>
      <c r="U208" s="10"/>
      <c r="V208" s="40"/>
      <c r="W208" s="10"/>
      <c r="X208" s="10"/>
      <c r="Y208" s="10"/>
      <c r="Z208" s="10"/>
      <c r="AA208" s="41"/>
      <c r="AB208" s="41"/>
      <c r="AC208" s="10"/>
      <c r="AD208" s="10"/>
    </row>
    <row r="209" ht="50" hidden="1" customHeight="1" spans="1:30">
      <c r="A209" s="39" t="s">
        <v>2584</v>
      </c>
      <c r="B209" s="10" t="s">
        <v>1712</v>
      </c>
      <c r="C209" s="10" t="s">
        <v>1713</v>
      </c>
      <c r="D209" s="10">
        <v>2023</v>
      </c>
      <c r="E209" s="40" t="s">
        <v>2585</v>
      </c>
      <c r="F209" s="10"/>
      <c r="G209" s="10" t="s">
        <v>2586</v>
      </c>
      <c r="H209" s="40"/>
      <c r="I209" s="41">
        <v>1100</v>
      </c>
      <c r="J209" s="41">
        <v>1100</v>
      </c>
      <c r="K209" s="41">
        <v>0</v>
      </c>
      <c r="L209" s="41">
        <v>1100</v>
      </c>
      <c r="M209" s="41">
        <v>1100</v>
      </c>
      <c r="N209" s="41">
        <v>0</v>
      </c>
      <c r="O209" s="10" t="s">
        <v>23</v>
      </c>
      <c r="P209" s="10" t="s">
        <v>1719</v>
      </c>
      <c r="Q209" s="10"/>
      <c r="R209" s="10"/>
      <c r="S209" s="10"/>
      <c r="T209" s="10"/>
      <c r="U209" s="10"/>
      <c r="V209" s="40"/>
      <c r="W209" s="10"/>
      <c r="X209" s="10"/>
      <c r="Y209" s="10"/>
      <c r="Z209" s="10"/>
      <c r="AA209" s="41"/>
      <c r="AB209" s="41"/>
      <c r="AC209" s="10"/>
      <c r="AD209" s="10"/>
    </row>
    <row r="210" ht="50" hidden="1" customHeight="1" spans="1:30">
      <c r="A210" s="39" t="s">
        <v>2589</v>
      </c>
      <c r="B210" s="10" t="s">
        <v>1712</v>
      </c>
      <c r="C210" s="10" t="s">
        <v>1713</v>
      </c>
      <c r="D210" s="10">
        <v>2023</v>
      </c>
      <c r="E210" s="40" t="s">
        <v>2590</v>
      </c>
      <c r="F210" s="10" t="s">
        <v>2080</v>
      </c>
      <c r="G210" s="10" t="s">
        <v>2069</v>
      </c>
      <c r="H210" s="40" t="s">
        <v>2591</v>
      </c>
      <c r="I210" s="41">
        <v>277</v>
      </c>
      <c r="J210" s="41">
        <v>277</v>
      </c>
      <c r="K210" s="41">
        <v>0</v>
      </c>
      <c r="L210" s="41">
        <v>279.8</v>
      </c>
      <c r="M210" s="41">
        <v>279.8</v>
      </c>
      <c r="N210" s="41">
        <v>0</v>
      </c>
      <c r="O210" s="10" t="s">
        <v>30</v>
      </c>
      <c r="P210" s="10" t="s">
        <v>1719</v>
      </c>
      <c r="Q210" s="10"/>
      <c r="R210" s="10"/>
      <c r="S210" s="10"/>
      <c r="T210" s="10"/>
      <c r="U210" s="10"/>
      <c r="V210" s="40"/>
      <c r="W210" s="10"/>
      <c r="X210" s="10"/>
      <c r="Y210" s="10"/>
      <c r="Z210" s="10"/>
      <c r="AA210" s="41"/>
      <c r="AB210" s="41"/>
      <c r="AC210" s="10"/>
      <c r="AD210" s="10"/>
    </row>
    <row r="211" hidden="1" spans="1:30">
      <c r="I211" s="48">
        <v>58564.44</v>
      </c>
      <c r="J211" s="48">
        <v>41949.67</v>
      </c>
      <c r="L211" s="48">
        <v>64968.318697</v>
      </c>
      <c r="M211" s="48">
        <v>52048.919252</v>
      </c>
      <c r="N211" s="48">
        <v>12919.399445</v>
      </c>
    </row>
    <row r="214" spans="1:30">
      <c r="L214" s="23">
        <f>L211-[1]Sheet1!$E$212</f>
        <v>-12031.882391</v>
      </c>
    </row>
  </sheetData>
  <autoFilter xmlns:etc="http://www.wps.cn/officeDocument/2017/etCustomData" ref="A4:AD211" etc:filterBottomFollowUsedRange="0">
    <filterColumn colId="4">
      <customFilters>
        <customFilter operator="equal" val="加兴乡西朗村犏奶牛养殖项自"/>
      </customFilters>
    </filterColumn>
    <extLst/>
  </autoFilter>
  <mergeCells count="30">
    <mergeCell ref="A1:B1"/>
    <mergeCell ref="A2:AD2"/>
    <mergeCell ref="I3:K3"/>
    <mergeCell ref="L3:N3"/>
    <mergeCell ref="U3:V3"/>
    <mergeCell ref="D5:F5"/>
    <mergeCell ref="I5:K5"/>
    <mergeCell ref="L5:N5"/>
    <mergeCell ref="A3:A4"/>
    <mergeCell ref="B3:B4"/>
    <mergeCell ref="C3:C4"/>
    <mergeCell ref="D3:D4"/>
    <mergeCell ref="E3:E4"/>
    <mergeCell ref="F3:F4"/>
    <mergeCell ref="G3:G4"/>
    <mergeCell ref="H3:H4"/>
    <mergeCell ref="O3:O4"/>
    <mergeCell ref="P3:P4"/>
    <mergeCell ref="Q3:Q4"/>
    <mergeCell ref="R3:R4"/>
    <mergeCell ref="S3:S4"/>
    <mergeCell ref="T3:T4"/>
    <mergeCell ref="W3:W4"/>
    <mergeCell ref="X3:X4"/>
    <mergeCell ref="Y3:Y4"/>
    <mergeCell ref="Z3:Z4"/>
    <mergeCell ref="AA3:AA4"/>
    <mergeCell ref="AB3:AB4"/>
    <mergeCell ref="AC3:AC4"/>
    <mergeCell ref="AD3:AD4"/>
  </mergeCells>
  <conditionalFormatting sqref="E$1:E$1048576">
    <cfRule type="duplicateValues" dxfId="0" priority="2"/>
  </conditionalFormatting>
  <conditionalFormatting sqref="E6:E210">
    <cfRule type="duplicateValues" dxfId="0" priority="1"/>
  </conditionalFormatting>
  <dataValidations count="7">
    <dataValidation type="list" allowBlank="1" showInputMessage="1" showErrorMessage="1" sqref="R4 AC4">
      <formula1>"巩固类,升级类,盘活类,调整类"</formula1>
    </dataValidation>
    <dataValidation type="list" allowBlank="1" showInputMessage="1" showErrorMessage="1" sqref="Q6:R6">
      <formula1>"巩固,升级,盘活,调整"</formula1>
    </dataValidation>
    <dataValidation type="list" allowBlank="1" showInputMessage="1" showErrorMessage="1" sqref="S6 W6">
      <formula1>"是,否"</formula1>
    </dataValidation>
    <dataValidation type="list" allowBlank="1" showInputMessage="1" showErrorMessage="1" sqref="T6">
      <formula1>"自主运营,合作运营,委托运营"</formula1>
    </dataValidation>
    <dataValidation type="list" allowBlank="1" showInputMessage="1" showErrorMessage="1" sqref="U6">
      <formula1>"农村集体经济组织,农牧民专业合作社,农户,国企,私企,个体工商户,其他"</formula1>
    </dataValidation>
    <dataValidation type="list" allowBlank="1" showInputMessage="1" showErrorMessage="1" sqref="O6:O210">
      <formula1>"经营类,公益类,到户类"</formula1>
    </dataValidation>
    <dataValidation type="list" allowBlank="1" showInputMessage="1" showErrorMessage="1" sqref="P6:P210">
      <formula1>"青稞,小麦,饲料,牦牛,乳,羊,猪,鸡,蜂,鱼虾,藏药,茶,葡萄,苹果,猕猴桃,设施农业,乡村旅游,商贸流通,其他"</formula1>
    </dataValidation>
  </dataValidations>
  <pageMargins left="0.75" right="0.75" top="1" bottom="1" header="0.5" footer="0.5"/>
  <pageSetup paperSize="9" scale="1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B3" sqref="B3"/>
    </sheetView>
  </sheetViews>
  <sheetFormatPr defaultColWidth="8.89166666666667" defaultRowHeight="13.5" outlineLevelCol="6"/>
  <cols>
    <col min="1" max="1" width="11" customWidth="1"/>
    <col min="2" max="2" width="19.6666666666667" customWidth="1"/>
    <col min="3" max="3" width="12" customWidth="1"/>
    <col min="6" max="6" width="9.66666666666667" customWidth="1"/>
  </cols>
  <sheetData>
    <row r="1" ht="102" spans="1:7">
      <c r="A1" s="19" t="s">
        <v>2610</v>
      </c>
      <c r="B1" s="19" t="s">
        <v>2611</v>
      </c>
      <c r="C1" s="20" t="s">
        <v>2612</v>
      </c>
      <c r="F1" t="s">
        <v>2012</v>
      </c>
      <c r="G1" s="260" t="s">
        <v>2613</v>
      </c>
    </row>
    <row r="2" ht="22.5" spans="1:7">
      <c r="A2" s="21" t="s">
        <v>1712</v>
      </c>
      <c r="B2" s="22" t="s">
        <v>929</v>
      </c>
      <c r="C2" s="22">
        <v>540402</v>
      </c>
      <c r="F2" t="s">
        <v>2614</v>
      </c>
      <c r="G2" s="260" t="s">
        <v>2615</v>
      </c>
    </row>
    <row r="3" ht="22.5" spans="1:7">
      <c r="A3" s="21"/>
      <c r="B3" s="22" t="s">
        <v>1713</v>
      </c>
      <c r="C3" s="22">
        <v>540421</v>
      </c>
      <c r="F3" t="s">
        <v>2616</v>
      </c>
      <c r="G3" s="260" t="s">
        <v>2617</v>
      </c>
    </row>
    <row r="4" ht="22.5" spans="1:7">
      <c r="A4" s="21"/>
      <c r="B4" s="22" t="s">
        <v>2618</v>
      </c>
      <c r="C4" s="22">
        <v>540423</v>
      </c>
      <c r="F4" t="s">
        <v>1789</v>
      </c>
      <c r="G4" s="260" t="s">
        <v>2619</v>
      </c>
    </row>
    <row r="5" ht="22.5" spans="1:7">
      <c r="A5" s="21"/>
      <c r="B5" s="22" t="s">
        <v>2620</v>
      </c>
      <c r="C5" s="22">
        <v>540424</v>
      </c>
      <c r="F5" t="s">
        <v>1725</v>
      </c>
      <c r="G5" s="260" t="s">
        <v>2621</v>
      </c>
    </row>
    <row r="6" ht="22.5" spans="1:7">
      <c r="A6" s="21"/>
      <c r="B6" s="22" t="s">
        <v>2622</v>
      </c>
      <c r="C6" s="22">
        <v>540425</v>
      </c>
      <c r="F6" t="s">
        <v>1954</v>
      </c>
      <c r="G6" s="260" t="s">
        <v>2623</v>
      </c>
    </row>
    <row r="7" ht="22.5" spans="1:7">
      <c r="A7" s="21"/>
      <c r="B7" s="22" t="s">
        <v>2624</v>
      </c>
      <c r="C7" s="22">
        <v>540426</v>
      </c>
      <c r="F7" t="s">
        <v>1917</v>
      </c>
      <c r="G7" s="260" t="s">
        <v>2625</v>
      </c>
    </row>
    <row r="8" ht="22.5" spans="1:7">
      <c r="A8" s="21"/>
      <c r="B8" s="22" t="s">
        <v>2626</v>
      </c>
      <c r="C8" s="22">
        <v>540481</v>
      </c>
      <c r="F8" t="s">
        <v>1881</v>
      </c>
      <c r="G8" s="260" t="s">
        <v>2627</v>
      </c>
    </row>
    <row r="9" spans="1:7">
      <c r="F9" t="s">
        <v>2628</v>
      </c>
      <c r="G9" s="260" t="s">
        <v>2629</v>
      </c>
    </row>
    <row r="10" spans="1:7">
      <c r="F10" t="s">
        <v>2551</v>
      </c>
      <c r="G10" s="260" t="s">
        <v>2630</v>
      </c>
    </row>
    <row r="11" spans="1:7">
      <c r="F11" t="s">
        <v>2631</v>
      </c>
      <c r="G11" s="260" t="s">
        <v>2632</v>
      </c>
    </row>
    <row r="12" spans="1:7">
      <c r="F12" t="s">
        <v>2633</v>
      </c>
      <c r="G12" s="260" t="s">
        <v>2634</v>
      </c>
    </row>
    <row r="13" spans="1:7">
      <c r="F13" t="s">
        <v>2635</v>
      </c>
      <c r="G13" s="260" t="s">
        <v>2636</v>
      </c>
    </row>
    <row r="14" spans="1:7">
      <c r="F14" t="s">
        <v>2637</v>
      </c>
      <c r="G14" s="260" t="s">
        <v>2638</v>
      </c>
    </row>
    <row r="15" spans="1:7">
      <c r="F15" t="s">
        <v>2639</v>
      </c>
      <c r="G15" s="260" t="s">
        <v>2640</v>
      </c>
    </row>
    <row r="16" spans="1:7">
      <c r="F16" t="s">
        <v>1719</v>
      </c>
      <c r="G16" s="260" t="s">
        <v>2641</v>
      </c>
    </row>
    <row r="17" spans="6:7">
      <c r="F17" t="s">
        <v>1751</v>
      </c>
      <c r="G17" s="260" t="s">
        <v>2642</v>
      </c>
    </row>
    <row r="18" spans="6:7">
      <c r="F18" t="s">
        <v>1734</v>
      </c>
      <c r="G18" s="260" t="s">
        <v>2643</v>
      </c>
    </row>
    <row r="19" spans="6:7">
      <c r="F19" t="s">
        <v>1759</v>
      </c>
      <c r="G19" s="260" t="s">
        <v>2644</v>
      </c>
    </row>
  </sheetData>
  <mergeCells count="1">
    <mergeCell ref="A2:A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9"/>
  <sheetViews>
    <sheetView zoomScale="115" zoomScaleNormal="115" topLeftCell="E1" workbookViewId="0">
      <selection activeCell="E10" sqref="E10"/>
    </sheetView>
  </sheetViews>
  <sheetFormatPr defaultColWidth="8.89166666666667" defaultRowHeight="13.5"/>
  <cols>
    <col min="1" max="1" width="5.66666666666667" customWidth="1"/>
    <col min="2" max="3" width="9.66666666666667" customWidth="1"/>
    <col min="4" max="4" width="9.66666666666667" style="9" customWidth="1"/>
    <col min="5" max="5" width="65.8916666666667" customWidth="1"/>
    <col min="6" max="6" width="25.4416666666667" customWidth="1"/>
    <col min="7" max="7" width="16.4416666666667" customWidth="1"/>
    <col min="8" max="8" width="11.8916666666667" customWidth="1"/>
    <col min="9" max="12" width="16.4416666666667" customWidth="1"/>
    <col min="13" max="13" width="9.66666666666667" customWidth="1"/>
  </cols>
  <sheetData>
    <row r="1" spans="1:13">
      <c r="A1" t="s">
        <v>1</v>
      </c>
      <c r="B1" t="s">
        <v>2645</v>
      </c>
      <c r="C1" t="s">
        <v>2646</v>
      </c>
      <c r="D1" s="9" t="s">
        <v>2647</v>
      </c>
      <c r="E1" t="s">
        <v>2648</v>
      </c>
      <c r="F1" t="s">
        <v>2649</v>
      </c>
      <c r="G1" t="s">
        <v>17</v>
      </c>
      <c r="H1" t="s">
        <v>2650</v>
      </c>
      <c r="I1" t="s">
        <v>2651</v>
      </c>
      <c r="J1" t="s">
        <v>17</v>
      </c>
      <c r="K1" t="s">
        <v>2650</v>
      </c>
      <c r="M1" t="s">
        <v>2652</v>
      </c>
    </row>
    <row r="2" spans="1:13">
      <c r="A2" s="261" t="s">
        <v>2653</v>
      </c>
      <c r="B2" s="10"/>
      <c r="C2" s="11"/>
      <c r="D2" s="10">
        <v>2013</v>
      </c>
      <c r="E2" s="8" t="s">
        <v>1714</v>
      </c>
      <c r="F2" s="7">
        <f t="shared" ref="F2:F65" si="0">G2+H2</f>
        <v>63</v>
      </c>
      <c r="G2" s="7">
        <f>_xlfn.XLOOKUP(E2,原有表格2!$E:$E,原有表格2!$G:$G)</f>
        <v>60</v>
      </c>
      <c r="H2" s="17">
        <v>3</v>
      </c>
      <c r="I2" s="7">
        <f t="shared" ref="I2:I65" si="1">J2+K2</f>
        <v>62.59</v>
      </c>
      <c r="J2" s="7">
        <f>_xlfn.XLOOKUP(E2,原有表格2!$E:$E,原有表格2!$J:$J)</f>
        <v>60</v>
      </c>
      <c r="K2" s="7">
        <f>_xlfn.XLOOKUP(E2,原有表格2!$E:$E,原有表格2!$K:$K)</f>
        <v>2.59</v>
      </c>
      <c r="M2" t="str">
        <f>_xlfn.XLOOKUP(E2,原有表格2!$E:$E,原有表格2!$M:$M)</f>
        <v>工布江达镇帕朗萨村</v>
      </c>
    </row>
    <row r="3" spans="1:13">
      <c r="A3" s="261" t="s">
        <v>2654</v>
      </c>
      <c r="B3" s="10"/>
      <c r="C3" s="11"/>
      <c r="D3" s="10">
        <v>2013</v>
      </c>
      <c r="E3" s="8" t="s">
        <v>1721</v>
      </c>
      <c r="F3" s="7">
        <f t="shared" si="0"/>
        <v>140</v>
      </c>
      <c r="G3" s="7">
        <f>_xlfn.XLOOKUP(E3,原有表格2!$E:$E,原有表格2!$G:$G)</f>
        <v>130</v>
      </c>
      <c r="H3" s="17">
        <v>10</v>
      </c>
      <c r="I3" s="7">
        <f t="shared" si="1"/>
        <v>140</v>
      </c>
      <c r="J3" s="7">
        <f>_xlfn.XLOOKUP(E3,原有表格2!$E:$E,原有表格2!$J:$J)</f>
        <v>130</v>
      </c>
      <c r="K3" s="7">
        <f>_xlfn.XLOOKUP(E3,原有表格2!$E:$E,原有表格2!$K:$K)</f>
        <v>10</v>
      </c>
      <c r="M3" t="str">
        <f>_xlfn.XLOOKUP(E3,原有表格2!$E:$E,原有表格2!$M:$M)</f>
        <v>仲莎乡、娘浦乡</v>
      </c>
    </row>
    <row r="4" spans="1:13">
      <c r="A4" s="261" t="s">
        <v>2655</v>
      </c>
      <c r="B4" s="10"/>
      <c r="C4" s="11"/>
      <c r="D4" s="10">
        <v>2013</v>
      </c>
      <c r="E4" t="s">
        <v>1727</v>
      </c>
      <c r="F4" s="7">
        <f t="shared" si="0"/>
        <v>34</v>
      </c>
      <c r="G4" s="7">
        <f>_xlfn.XLOOKUP(E4,原有表格2!$E:$E,原有表格2!$G:$G)</f>
        <v>30</v>
      </c>
      <c r="H4" s="17">
        <v>4</v>
      </c>
      <c r="I4" s="7">
        <f t="shared" si="1"/>
        <v>33.98</v>
      </c>
      <c r="J4" s="7">
        <f>_xlfn.XLOOKUP(E4,原有表格2!$E:$E,原有表格2!$J:$J)</f>
        <v>30</v>
      </c>
      <c r="K4" s="7">
        <f>_xlfn.XLOOKUP(E4,原有表格2!$E:$E,原有表格2!$K:$K)</f>
        <v>3.98</v>
      </c>
      <c r="M4" t="str">
        <f>_xlfn.XLOOKUP(E4,原有表格2!$E:$E,原有表格2!$M:$M)</f>
        <v>娘浦乡堆果村</v>
      </c>
    </row>
    <row r="5" spans="1:13">
      <c r="A5" s="261" t="s">
        <v>2656</v>
      </c>
      <c r="B5" s="10"/>
      <c r="C5" s="11"/>
      <c r="D5" s="10">
        <v>2013</v>
      </c>
      <c r="E5" t="s">
        <v>1731</v>
      </c>
      <c r="F5" s="7">
        <f t="shared" si="0"/>
        <v>40</v>
      </c>
      <c r="G5" s="7">
        <f>_xlfn.XLOOKUP(E5,原有表格2!$E:$E,原有表格2!$G:$G)</f>
        <v>32</v>
      </c>
      <c r="H5" s="17">
        <v>8</v>
      </c>
      <c r="I5" s="7">
        <f t="shared" si="1"/>
        <v>35</v>
      </c>
      <c r="J5" s="7">
        <f>_xlfn.XLOOKUP(E5,原有表格2!$E:$E,原有表格2!$J:$J)</f>
        <v>32</v>
      </c>
      <c r="K5" s="7">
        <f>_xlfn.XLOOKUP(E5,原有表格2!$E:$E,原有表格2!$K:$K)</f>
        <v>3</v>
      </c>
      <c r="M5" t="str">
        <f>_xlfn.XLOOKUP(E5,原有表格2!$E:$E,原有表格2!$M:$M)</f>
        <v>巴河镇秀巴村</v>
      </c>
    </row>
    <row r="6" spans="1:13">
      <c r="A6" s="261" t="s">
        <v>2657</v>
      </c>
      <c r="B6" s="10"/>
      <c r="C6" s="11"/>
      <c r="D6" s="10">
        <v>2013</v>
      </c>
      <c r="E6" t="s">
        <v>1736</v>
      </c>
      <c r="F6" s="7">
        <f t="shared" si="0"/>
        <v>36</v>
      </c>
      <c r="G6" s="7">
        <f>_xlfn.XLOOKUP(E6,原有表格2!$E:$E,原有表格2!$G:$G)</f>
        <v>31</v>
      </c>
      <c r="H6" s="17">
        <v>5</v>
      </c>
      <c r="I6" s="7">
        <f t="shared" si="1"/>
        <v>36</v>
      </c>
      <c r="J6" s="7">
        <f>_xlfn.XLOOKUP(E6,原有表格2!$E:$E,原有表格2!$J:$J)</f>
        <v>31</v>
      </c>
      <c r="K6" s="7">
        <f>_xlfn.XLOOKUP(E6,原有表格2!$E:$E,原有表格2!$K:$K)</f>
        <v>5</v>
      </c>
      <c r="M6" t="str">
        <f>_xlfn.XLOOKUP(E6,原有表格2!$E:$E,原有表格2!$M:$M)</f>
        <v>朱拉乡扎热村</v>
      </c>
    </row>
    <row r="7" spans="1:13">
      <c r="A7" s="261" t="s">
        <v>2658</v>
      </c>
      <c r="B7" s="10"/>
      <c r="C7" s="11"/>
      <c r="D7" s="10">
        <v>2013</v>
      </c>
      <c r="E7" t="s">
        <v>1740</v>
      </c>
      <c r="F7" s="7">
        <f t="shared" si="0"/>
        <v>48</v>
      </c>
      <c r="G7" s="7">
        <f>_xlfn.XLOOKUP(E7,原有表格2!$E:$E,原有表格2!$G:$G)</f>
        <v>43</v>
      </c>
      <c r="H7" s="17">
        <v>5</v>
      </c>
      <c r="I7" s="7">
        <f t="shared" si="1"/>
        <v>48</v>
      </c>
      <c r="J7" s="7">
        <f>_xlfn.XLOOKUP(E7,原有表格2!$E:$E,原有表格2!$J:$J)</f>
        <v>43</v>
      </c>
      <c r="K7" s="7">
        <f>_xlfn.XLOOKUP(E7,原有表格2!$E:$E,原有表格2!$K:$K)</f>
        <v>5</v>
      </c>
      <c r="M7" t="str">
        <f>_xlfn.XLOOKUP(E7,原有表格2!$E:$E,原有表格2!$M:$M)</f>
        <v>错高乡结巴村</v>
      </c>
    </row>
    <row r="8" spans="1:13">
      <c r="A8" s="261" t="s">
        <v>2659</v>
      </c>
      <c r="B8" s="10"/>
      <c r="C8" s="11"/>
      <c r="D8" s="10">
        <v>2013</v>
      </c>
      <c r="E8" t="s">
        <v>1744</v>
      </c>
      <c r="F8" s="7">
        <f t="shared" si="0"/>
        <v>45</v>
      </c>
      <c r="G8" s="7">
        <f>_xlfn.XLOOKUP(E8,原有表格2!$E:$E,原有表格2!$G:$G)</f>
        <v>40</v>
      </c>
      <c r="H8" s="17">
        <v>5</v>
      </c>
      <c r="I8" s="7">
        <f t="shared" si="1"/>
        <v>45</v>
      </c>
      <c r="J8" s="7">
        <f>_xlfn.XLOOKUP(E8,原有表格2!$E:$E,原有表格2!$J:$J)</f>
        <v>40</v>
      </c>
      <c r="K8" s="7">
        <f>_xlfn.XLOOKUP(E8,原有表格2!$E:$E,原有表格2!$K:$K)</f>
        <v>5</v>
      </c>
      <c r="M8" t="str">
        <f>_xlfn.XLOOKUP(E8,原有表格2!$E:$E,原有表格2!$M:$M)</f>
        <v>娘浦乡尼木纳村</v>
      </c>
    </row>
    <row r="9" spans="1:13">
      <c r="A9" s="261" t="s">
        <v>2660</v>
      </c>
      <c r="B9" s="10"/>
      <c r="C9" s="11"/>
      <c r="D9" s="10">
        <v>2013</v>
      </c>
      <c r="E9" t="s">
        <v>1748</v>
      </c>
      <c r="F9" s="7">
        <f t="shared" si="0"/>
        <v>66</v>
      </c>
      <c r="G9" s="7">
        <f>_xlfn.XLOOKUP(E9,原有表格2!$E:$E,原有表格2!$G:$G)</f>
        <v>60</v>
      </c>
      <c r="H9" s="7">
        <f>_xlfn.XLOOKUP(E9,原有表格2!$E:$E,原有表格2!$H:$H)</f>
        <v>6</v>
      </c>
      <c r="I9" s="7">
        <f t="shared" si="1"/>
        <v>60</v>
      </c>
      <c r="J9" s="7">
        <f>_xlfn.XLOOKUP(E9,原有表格2!$E:$E,原有表格2!$J:$J)</f>
        <v>60</v>
      </c>
      <c r="K9" s="7">
        <f>_xlfn.XLOOKUP(E9,原有表格2!$E:$E,原有表格2!$K:$K)</f>
        <v>0</v>
      </c>
      <c r="M9" t="str">
        <f>_xlfn.XLOOKUP(E9,原有表格2!$E:$E,原有表格2!$M:$M)</f>
        <v>工布江达镇达帕萨村</v>
      </c>
    </row>
    <row r="10" spans="1:13">
      <c r="A10" s="261" t="s">
        <v>2661</v>
      </c>
      <c r="B10" s="10"/>
      <c r="C10" s="11"/>
      <c r="D10" s="10">
        <v>2013</v>
      </c>
      <c r="E10" t="s">
        <v>1756</v>
      </c>
      <c r="F10" s="7">
        <f t="shared" si="0"/>
        <v>22</v>
      </c>
      <c r="G10" s="7">
        <f>_xlfn.XLOOKUP(E10,原有表格2!$E:$E,原有表格2!$G:$G)</f>
        <v>20</v>
      </c>
      <c r="H10" s="7">
        <f>_xlfn.XLOOKUP(E10,原有表格2!$E:$E,原有表格2!$H:$H)</f>
        <v>2</v>
      </c>
      <c r="I10" s="7">
        <f t="shared" si="1"/>
        <v>20</v>
      </c>
      <c r="J10" s="7">
        <f>_xlfn.XLOOKUP(E10,原有表格2!$E:$E,原有表格2!$J:$J)</f>
        <v>20</v>
      </c>
      <c r="K10" s="7">
        <f>_xlfn.XLOOKUP(E10,原有表格2!$E:$E,原有表格2!$K:$K)</f>
        <v>0</v>
      </c>
      <c r="M10" t="str">
        <f>_xlfn.XLOOKUP(E10,原有表格2!$E:$E,原有表格2!$M:$M)</f>
        <v>娘蒲乡岗朗村</v>
      </c>
    </row>
    <row r="11" spans="1:13">
      <c r="A11" s="261" t="s">
        <v>2662</v>
      </c>
      <c r="B11" s="10"/>
      <c r="C11" s="11"/>
      <c r="D11" s="10">
        <v>2013</v>
      </c>
      <c r="E11" t="s">
        <v>1761</v>
      </c>
      <c r="F11" s="7">
        <f t="shared" si="0"/>
        <v>33</v>
      </c>
      <c r="G11" s="7">
        <f>_xlfn.XLOOKUP(E11,原有表格2!$E:$E,原有表格2!$G:$G)</f>
        <v>30</v>
      </c>
      <c r="H11" s="7">
        <f>_xlfn.XLOOKUP(E11,原有表格2!$E:$E,原有表格2!$H:$H)</f>
        <v>3</v>
      </c>
      <c r="I11" s="7">
        <f t="shared" si="1"/>
        <v>30</v>
      </c>
      <c r="J11" s="7">
        <f>_xlfn.XLOOKUP(E11,原有表格2!$E:$E,原有表格2!$J:$J)</f>
        <v>30</v>
      </c>
      <c r="K11" s="7">
        <f>_xlfn.XLOOKUP(E11,原有表格2!$E:$E,原有表格2!$K:$K)</f>
        <v>0</v>
      </c>
      <c r="M11" t="str">
        <f>_xlfn.XLOOKUP(E11,原有表格2!$E:$E,原有表格2!$M:$M)</f>
        <v>巴河镇雪卡村</v>
      </c>
    </row>
    <row r="12" spans="1:13">
      <c r="A12" s="261" t="s">
        <v>2663</v>
      </c>
      <c r="B12" s="10"/>
      <c r="C12" s="11"/>
      <c r="D12" s="13">
        <v>2013</v>
      </c>
      <c r="E12" t="s">
        <v>1765</v>
      </c>
      <c r="F12" s="7">
        <f t="shared" si="0"/>
        <v>83</v>
      </c>
      <c r="G12" s="7">
        <f>_xlfn.XLOOKUP(E12,原有表格2!$E:$E,原有表格2!$G:$G)</f>
        <v>78</v>
      </c>
      <c r="H12" s="7">
        <f>_xlfn.XLOOKUP(E12,原有表格2!$E:$E,原有表格2!$H:$H)</f>
        <v>5</v>
      </c>
      <c r="I12" s="7">
        <f t="shared" si="1"/>
        <v>78</v>
      </c>
      <c r="J12" s="7">
        <f>_xlfn.XLOOKUP(E12,原有表格2!$E:$E,原有表格2!$J:$J)</f>
        <v>78</v>
      </c>
      <c r="K12" s="7">
        <f>_xlfn.XLOOKUP(E12,原有表格2!$E:$E,原有表格2!$K:$K)</f>
        <v>0</v>
      </c>
      <c r="M12" t="str">
        <f>_xlfn.XLOOKUP(E12,原有表格2!$E:$E,原有表格2!$M:$M)</f>
        <v>巴河镇堆果村</v>
      </c>
    </row>
    <row r="13" spans="1:13">
      <c r="A13" s="261" t="s">
        <v>2664</v>
      </c>
      <c r="B13" s="10"/>
      <c r="C13" s="11"/>
      <c r="D13" s="13">
        <v>2013</v>
      </c>
      <c r="E13" t="s">
        <v>1769</v>
      </c>
      <c r="F13" s="7">
        <f t="shared" si="0"/>
        <v>54</v>
      </c>
      <c r="G13" s="7">
        <f>_xlfn.XLOOKUP(E13,原有表格2!$E:$E,原有表格2!$G:$G)</f>
        <v>52</v>
      </c>
      <c r="H13" s="7">
        <f>_xlfn.XLOOKUP(E13,原有表格2!$E:$E,原有表格2!$H:$H)</f>
        <v>2</v>
      </c>
      <c r="I13" s="7">
        <f t="shared" si="1"/>
        <v>52</v>
      </c>
      <c r="J13" s="7">
        <f>_xlfn.XLOOKUP(E13,原有表格2!$E:$E,原有表格2!$J:$J)</f>
        <v>52</v>
      </c>
      <c r="K13" s="7">
        <f>_xlfn.XLOOKUP(E13,原有表格2!$E:$E,原有表格2!$K:$K)</f>
        <v>0</v>
      </c>
      <c r="M13" t="str">
        <f>_xlfn.XLOOKUP(E13,原有表格2!$E:$E,原有表格2!$M:$M)</f>
        <v>金达镇德村</v>
      </c>
    </row>
    <row r="14" spans="1:13">
      <c r="A14" s="261" t="s">
        <v>2665</v>
      </c>
      <c r="B14" s="10"/>
      <c r="C14" s="11"/>
      <c r="D14" s="13">
        <v>2013</v>
      </c>
      <c r="E14" t="s">
        <v>1773</v>
      </c>
      <c r="F14" s="7">
        <f t="shared" si="0"/>
        <v>28</v>
      </c>
      <c r="G14" s="7">
        <f>_xlfn.XLOOKUP(E14,原有表格2!$E:$E,原有表格2!$G:$G)</f>
        <v>24</v>
      </c>
      <c r="H14" s="7">
        <f>_xlfn.XLOOKUP(E14,原有表格2!$E:$E,原有表格2!$H:$H)</f>
        <v>4</v>
      </c>
      <c r="I14" s="7">
        <f t="shared" si="1"/>
        <v>24</v>
      </c>
      <c r="J14" s="7">
        <f>_xlfn.XLOOKUP(E14,原有表格2!$E:$E,原有表格2!$J:$J)</f>
        <v>24</v>
      </c>
      <c r="K14" s="7">
        <f>_xlfn.XLOOKUP(E14,原有表格2!$E:$E,原有表格2!$K:$K)</f>
        <v>0</v>
      </c>
      <c r="M14" t="str">
        <f>_xlfn.XLOOKUP(E14,原有表格2!$E:$E,原有表格2!$M:$M)</f>
        <v>金达镇德村</v>
      </c>
    </row>
    <row r="15" spans="1:13">
      <c r="A15" s="261" t="s">
        <v>2666</v>
      </c>
      <c r="B15" s="10"/>
      <c r="C15" s="11"/>
      <c r="D15" s="13">
        <v>2013</v>
      </c>
      <c r="E15" t="s">
        <v>1776</v>
      </c>
      <c r="F15" s="7">
        <f t="shared" si="0"/>
        <v>28</v>
      </c>
      <c r="G15" s="7">
        <f>_xlfn.XLOOKUP(E15,原有表格2!$E:$E,原有表格2!$G:$G)</f>
        <v>25</v>
      </c>
      <c r="H15" s="7">
        <f>_xlfn.XLOOKUP(E15,原有表格2!$E:$E,原有表格2!$H:$H)</f>
        <v>3</v>
      </c>
      <c r="I15" s="7">
        <f t="shared" si="1"/>
        <v>25</v>
      </c>
      <c r="J15" s="7">
        <f>_xlfn.XLOOKUP(E15,原有表格2!$E:$E,原有表格2!$J:$J)</f>
        <v>25</v>
      </c>
      <c r="K15" s="7">
        <f>_xlfn.XLOOKUP(E15,原有表格2!$E:$E,原有表格2!$K:$K)</f>
        <v>0</v>
      </c>
      <c r="M15" t="str">
        <f>_xlfn.XLOOKUP(E15,原有表格2!$E:$E,原有表格2!$M:$M)</f>
        <v>金达镇色江娘
村</v>
      </c>
    </row>
    <row r="16" spans="1:13">
      <c r="A16" s="261" t="s">
        <v>2667</v>
      </c>
      <c r="B16" s="10"/>
      <c r="C16" s="11"/>
      <c r="D16" s="13">
        <v>2013</v>
      </c>
      <c r="E16" t="s">
        <v>1780</v>
      </c>
      <c r="F16" s="7">
        <f t="shared" si="0"/>
        <v>109</v>
      </c>
      <c r="G16" s="7">
        <f>_xlfn.XLOOKUP(E16,原有表格2!$E:$E,原有表格2!$G:$G)</f>
        <v>86</v>
      </c>
      <c r="H16" s="7">
        <f>_xlfn.XLOOKUP(E16,原有表格2!$E:$E,原有表格2!$H:$H)</f>
        <v>23</v>
      </c>
      <c r="I16" s="7">
        <f t="shared" si="1"/>
        <v>86</v>
      </c>
      <c r="J16" s="7">
        <f>_xlfn.XLOOKUP(E16,原有表格2!$E:$E,原有表格2!$J:$J)</f>
        <v>86</v>
      </c>
      <c r="K16" s="7">
        <f>_xlfn.XLOOKUP(E16,原有表格2!$E:$E,原有表格2!$K:$K)</f>
        <v>0</v>
      </c>
      <c r="M16" t="str">
        <f>_xlfn.XLOOKUP(E16,原有表格2!$E:$E,原有表格2!$M:$M)</f>
        <v>娘蒲乡朝朗村</v>
      </c>
    </row>
    <row r="17" spans="1:13">
      <c r="A17" s="261" t="s">
        <v>2668</v>
      </c>
      <c r="B17" s="10"/>
      <c r="C17" s="11"/>
      <c r="D17" s="13">
        <v>2013</v>
      </c>
      <c r="E17" t="s">
        <v>1784</v>
      </c>
      <c r="F17" s="7">
        <f t="shared" si="0"/>
        <v>78</v>
      </c>
      <c r="G17" s="7">
        <f>_xlfn.XLOOKUP(E17,原有表格2!$E:$E,原有表格2!$G:$G)</f>
        <v>73</v>
      </c>
      <c r="H17" s="7">
        <f>_xlfn.XLOOKUP(E17,原有表格2!$E:$E,原有表格2!$H:$H)</f>
        <v>5</v>
      </c>
      <c r="I17" s="7">
        <f t="shared" si="1"/>
        <v>73</v>
      </c>
      <c r="J17" s="7">
        <f>_xlfn.XLOOKUP(E17,原有表格2!$E:$E,原有表格2!$J:$J)</f>
        <v>73</v>
      </c>
      <c r="K17" s="7">
        <f>_xlfn.XLOOKUP(E17,原有表格2!$E:$E,原有表格2!$K:$K)</f>
        <v>0</v>
      </c>
      <c r="M17" t="str">
        <f>_xlfn.XLOOKUP(E17,原有表格2!$E:$E,原有表格2!$M:$M)</f>
        <v>娘蒲乡朝朗村</v>
      </c>
    </row>
    <row r="18" spans="1:13">
      <c r="A18" s="261" t="s">
        <v>2669</v>
      </c>
      <c r="B18" s="10"/>
      <c r="C18" s="11"/>
      <c r="D18" s="13">
        <v>2013</v>
      </c>
      <c r="E18" t="s">
        <v>1787</v>
      </c>
      <c r="F18" s="7">
        <f t="shared" si="0"/>
        <v>24</v>
      </c>
      <c r="G18" s="7">
        <f>_xlfn.XLOOKUP(E18,原有表格2!$E:$E,原有表格2!$G:$G)</f>
        <v>22</v>
      </c>
      <c r="H18" s="7">
        <f>_xlfn.XLOOKUP(E18,原有表格2!$E:$E,原有表格2!$H:$H)</f>
        <v>2</v>
      </c>
      <c r="I18" s="7">
        <f t="shared" si="1"/>
        <v>22</v>
      </c>
      <c r="J18" s="7">
        <f>_xlfn.XLOOKUP(E18,原有表格2!$E:$E,原有表格2!$J:$J)</f>
        <v>22</v>
      </c>
      <c r="K18" s="7">
        <f>_xlfn.XLOOKUP(E18,原有表格2!$E:$E,原有表格2!$K:$K)</f>
        <v>0</v>
      </c>
      <c r="M18" t="str">
        <f>_xlfn.XLOOKUP(E18,原有表格2!$E:$E,原有表格2!$M:$M)</f>
        <v>娘蒲乡朝朗村</v>
      </c>
    </row>
    <row r="19" spans="1:13">
      <c r="A19" s="261" t="s">
        <v>2670</v>
      </c>
      <c r="B19" s="10"/>
      <c r="C19" s="11"/>
      <c r="D19" s="13">
        <v>2013</v>
      </c>
      <c r="E19" t="s">
        <v>1791</v>
      </c>
      <c r="F19" s="7">
        <f t="shared" si="0"/>
        <v>27</v>
      </c>
      <c r="G19" s="7">
        <f>_xlfn.XLOOKUP(E19,原有表格2!$E:$E,原有表格2!$G:$G)</f>
        <v>25</v>
      </c>
      <c r="H19" s="7">
        <f>_xlfn.XLOOKUP(E19,原有表格2!$E:$E,原有表格2!$H:$H)</f>
        <v>2</v>
      </c>
      <c r="I19" s="7">
        <f t="shared" si="1"/>
        <v>25</v>
      </c>
      <c r="J19" s="7">
        <f>_xlfn.XLOOKUP(E19,原有表格2!$E:$E,原有表格2!$J:$J)</f>
        <v>25</v>
      </c>
      <c r="K19" s="7">
        <f>_xlfn.XLOOKUP(E19,原有表格2!$E:$E,原有表格2!$K:$K)</f>
        <v>0</v>
      </c>
      <c r="M19" t="str">
        <f>_xlfn.XLOOKUP(E19,原有表格2!$E:$E,原有表格2!$M:$M)</f>
        <v>加兴乡西朗村</v>
      </c>
    </row>
    <row r="20" spans="1:13">
      <c r="A20" s="261" t="s">
        <v>2671</v>
      </c>
      <c r="B20" s="10"/>
      <c r="C20" s="11"/>
      <c r="D20" s="13">
        <v>2013</v>
      </c>
      <c r="E20" t="s">
        <v>1795</v>
      </c>
      <c r="F20" s="7">
        <f t="shared" si="0"/>
        <v>43</v>
      </c>
      <c r="G20" s="7">
        <f>_xlfn.XLOOKUP(E20,原有表格2!$E:$E,原有表格2!$G:$G)</f>
        <v>40</v>
      </c>
      <c r="H20" s="7">
        <f>_xlfn.XLOOKUP(E20,原有表格2!$E:$E,原有表格2!$H:$H)</f>
        <v>3</v>
      </c>
      <c r="I20" s="7">
        <f t="shared" si="1"/>
        <v>40</v>
      </c>
      <c r="J20" s="7">
        <f>_xlfn.XLOOKUP(E20,原有表格2!$E:$E,原有表格2!$J:$J)</f>
        <v>40</v>
      </c>
      <c r="K20" s="7">
        <f>_xlfn.XLOOKUP(E20,原有表格2!$E:$E,原有表格2!$K:$K)</f>
        <v>0</v>
      </c>
      <c r="M20" t="str">
        <f>_xlfn.XLOOKUP(E20,原有表格2!$E:$E,原有表格2!$M:$M)</f>
        <v>工布江达县县城</v>
      </c>
    </row>
    <row r="21" spans="1:13">
      <c r="A21" s="261" t="s">
        <v>2672</v>
      </c>
      <c r="B21" s="10"/>
      <c r="C21" s="11"/>
      <c r="D21" s="13">
        <v>2013</v>
      </c>
      <c r="E21" t="s">
        <v>1799</v>
      </c>
      <c r="F21" s="7">
        <f t="shared" si="0"/>
        <v>8</v>
      </c>
      <c r="G21" s="7">
        <f>_xlfn.XLOOKUP(E21,原有表格2!$E:$E,原有表格2!$G:$G)</f>
        <v>7</v>
      </c>
      <c r="H21" s="7">
        <f>_xlfn.XLOOKUP(E21,原有表格2!$E:$E,原有表格2!$H:$H)</f>
        <v>1</v>
      </c>
      <c r="I21" s="7">
        <f t="shared" si="1"/>
        <v>7</v>
      </c>
      <c r="J21" s="7">
        <f>_xlfn.XLOOKUP(E21,原有表格2!$E:$E,原有表格2!$J:$J)</f>
        <v>7</v>
      </c>
      <c r="K21" s="7">
        <f>_xlfn.XLOOKUP(E21,原有表格2!$E:$E,原有表格2!$K:$K)</f>
        <v>0</v>
      </c>
      <c r="M21" t="str">
        <f>_xlfn.XLOOKUP(E21,原有表格2!$E:$E,原有表格2!$M:$M)</f>
        <v>娘蒲乡同吉村</v>
      </c>
    </row>
    <row r="22" spans="1:13">
      <c r="A22" s="261" t="s">
        <v>2673</v>
      </c>
      <c r="B22" s="10"/>
      <c r="C22" s="11"/>
      <c r="D22" s="13">
        <v>2013</v>
      </c>
      <c r="E22" t="s">
        <v>1803</v>
      </c>
      <c r="F22" s="7">
        <f t="shared" si="0"/>
        <v>10</v>
      </c>
      <c r="G22" s="7">
        <f>_xlfn.XLOOKUP(E22,原有表格2!$E:$E,原有表格2!$G:$G)</f>
        <v>10</v>
      </c>
      <c r="H22" s="7">
        <f>_xlfn.XLOOKUP(E22,原有表格2!$E:$E,原有表格2!$H:$H)</f>
        <v>0</v>
      </c>
      <c r="I22" s="7">
        <f t="shared" si="1"/>
        <v>10</v>
      </c>
      <c r="J22" s="7">
        <f>_xlfn.XLOOKUP(E22,原有表格2!$E:$E,原有表格2!$J:$J)</f>
        <v>10</v>
      </c>
      <c r="K22" s="7">
        <f>_xlfn.XLOOKUP(E22,原有表格2!$E:$E,原有表格2!$K:$K)</f>
        <v>0</v>
      </c>
      <c r="M22" t="str">
        <f>_xlfn.XLOOKUP(E22,原有表格2!$E:$E,原有表格2!$M:$M)</f>
        <v>娘蒲乡尼木纳
村</v>
      </c>
    </row>
    <row r="23" spans="1:13">
      <c r="A23" s="261" t="s">
        <v>2674</v>
      </c>
      <c r="B23" s="10"/>
      <c r="C23" s="11"/>
      <c r="D23" s="13">
        <v>2013</v>
      </c>
      <c r="E23" t="s">
        <v>1807</v>
      </c>
      <c r="F23" s="7">
        <f t="shared" si="0"/>
        <v>47</v>
      </c>
      <c r="G23" s="7">
        <f>_xlfn.XLOOKUP(E23,原有表格2!$E:$E,原有表格2!$G:$G)</f>
        <v>40</v>
      </c>
      <c r="H23" s="7">
        <f>_xlfn.XLOOKUP(E23,原有表格2!$E:$E,原有表格2!$H:$H)</f>
        <v>7</v>
      </c>
      <c r="I23" s="7">
        <f t="shared" si="1"/>
        <v>40</v>
      </c>
      <c r="J23" s="7">
        <f>_xlfn.XLOOKUP(E23,原有表格2!$E:$E,原有表格2!$J:$J)</f>
        <v>40</v>
      </c>
      <c r="K23" s="7">
        <f>_xlfn.XLOOKUP(E23,原有表格2!$E:$E,原有表格2!$K:$K)</f>
        <v>0</v>
      </c>
      <c r="M23" t="str">
        <f>_xlfn.XLOOKUP(E23,原有表格2!$E:$E,原有表格2!$M:$M)</f>
        <v>朱拉乡波村</v>
      </c>
    </row>
    <row r="24" spans="1:13">
      <c r="A24" s="261" t="s">
        <v>2675</v>
      </c>
      <c r="B24" s="10"/>
      <c r="C24" s="11"/>
      <c r="D24" s="13">
        <v>2013</v>
      </c>
      <c r="E24" t="s">
        <v>1811</v>
      </c>
      <c r="F24" s="7">
        <f t="shared" si="0"/>
        <v>71</v>
      </c>
      <c r="G24" s="7">
        <f>_xlfn.XLOOKUP(E24,原有表格2!$E:$E,原有表格2!$G:$G)</f>
        <v>50</v>
      </c>
      <c r="H24" s="7">
        <f>_xlfn.XLOOKUP(E24,原有表格2!$E:$E,原有表格2!$H:$H)</f>
        <v>21</v>
      </c>
      <c r="I24" s="7">
        <f t="shared" si="1"/>
        <v>50</v>
      </c>
      <c r="J24" s="7">
        <f>_xlfn.XLOOKUP(E24,原有表格2!$E:$E,原有表格2!$J:$J)</f>
        <v>50</v>
      </c>
      <c r="K24" s="7">
        <f>_xlfn.XLOOKUP(E24,原有表格2!$E:$E,原有表格2!$K:$K)</f>
        <v>0</v>
      </c>
      <c r="M24" t="str">
        <f>_xlfn.XLOOKUP(E24,原有表格2!$E:$E,原有表格2!$M:$M)</f>
        <v>娘蒲乡尼木纳
村</v>
      </c>
    </row>
    <row r="25" spans="1:13">
      <c r="A25" s="261" t="s">
        <v>2676</v>
      </c>
      <c r="B25" s="10"/>
      <c r="C25" s="11"/>
      <c r="D25" s="13">
        <v>2013</v>
      </c>
      <c r="E25" t="s">
        <v>1814</v>
      </c>
      <c r="F25" s="7">
        <f t="shared" si="0"/>
        <v>25</v>
      </c>
      <c r="G25" s="7">
        <f>_xlfn.XLOOKUP(E25,原有表格2!$E:$E,原有表格2!$G:$G)</f>
        <v>23</v>
      </c>
      <c r="H25" s="7">
        <f>_xlfn.XLOOKUP(E25,原有表格2!$E:$E,原有表格2!$H:$H)</f>
        <v>2</v>
      </c>
      <c r="I25" s="7">
        <f t="shared" si="1"/>
        <v>23</v>
      </c>
      <c r="J25" s="7">
        <f>_xlfn.XLOOKUP(E25,原有表格2!$E:$E,原有表格2!$J:$J)</f>
        <v>23</v>
      </c>
      <c r="K25" s="7">
        <f>_xlfn.XLOOKUP(E25,原有表格2!$E:$E,原有表格2!$K:$K)</f>
        <v>0</v>
      </c>
      <c r="M25" t="str">
        <f>_xlfn.XLOOKUP(E25,原有表格2!$E:$E,原有表格2!$M:$M)</f>
        <v>朱拉乡扎热村</v>
      </c>
    </row>
    <row r="26" spans="1:13">
      <c r="A26" s="261" t="s">
        <v>2677</v>
      </c>
      <c r="B26" s="10"/>
      <c r="C26" s="11"/>
      <c r="D26" s="13">
        <v>2013</v>
      </c>
      <c r="E26" t="s">
        <v>1817</v>
      </c>
      <c r="F26" s="7">
        <f t="shared" si="0"/>
        <v>85</v>
      </c>
      <c r="G26" s="7">
        <f>_xlfn.XLOOKUP(E26,原有表格2!$E:$E,原有表格2!$G:$G)</f>
        <v>80</v>
      </c>
      <c r="H26" s="7">
        <f>_xlfn.XLOOKUP(E26,原有表格2!$E:$E,原有表格2!$H:$H)</f>
        <v>5</v>
      </c>
      <c r="I26" s="7">
        <f t="shared" si="1"/>
        <v>80</v>
      </c>
      <c r="J26" s="7">
        <f>_xlfn.XLOOKUP(E26,原有表格2!$E:$E,原有表格2!$J:$J)</f>
        <v>80</v>
      </c>
      <c r="K26" s="7">
        <f>_xlfn.XLOOKUP(E26,原有表格2!$E:$E,原有表格2!$K:$K)</f>
        <v>0</v>
      </c>
      <c r="M26" t="str">
        <f>_xlfn.XLOOKUP(E26,原有表格2!$E:$E,原有表格2!$M:$M)</f>
        <v>工布江达
镇7个村</v>
      </c>
    </row>
    <row r="27" spans="1:13">
      <c r="A27" s="261" t="s">
        <v>2678</v>
      </c>
      <c r="B27" s="10"/>
      <c r="C27" s="11"/>
      <c r="D27" s="13">
        <v>2013</v>
      </c>
      <c r="E27" t="s">
        <v>1821</v>
      </c>
      <c r="F27" s="7">
        <f t="shared" si="0"/>
        <v>45</v>
      </c>
      <c r="G27" s="7">
        <f>_xlfn.XLOOKUP(E27,原有表格2!$E:$E,原有表格2!$G:$G)</f>
        <v>40</v>
      </c>
      <c r="H27" s="7">
        <f>_xlfn.XLOOKUP(E27,原有表格2!$E:$E,原有表格2!$H:$H)</f>
        <v>5</v>
      </c>
      <c r="I27" s="7">
        <f t="shared" si="1"/>
        <v>40</v>
      </c>
      <c r="J27" s="7">
        <f>_xlfn.XLOOKUP(E27,原有表格2!$E:$E,原有表格2!$J:$J)</f>
        <v>40</v>
      </c>
      <c r="K27" s="7">
        <f>_xlfn.XLOOKUP(E27,原有表格2!$E:$E,原有表格2!$K:$K)</f>
        <v>0</v>
      </c>
      <c r="M27" t="str">
        <f>_xlfn.XLOOKUP(E27,原有表格2!$E:$E,原有表格2!$M:$M)</f>
        <v>错高乡罗池村</v>
      </c>
    </row>
    <row r="28" spans="1:13">
      <c r="A28" s="261" t="s">
        <v>2679</v>
      </c>
      <c r="B28" s="10"/>
      <c r="C28" s="11"/>
      <c r="D28" s="13">
        <v>2013</v>
      </c>
      <c r="E28" t="s">
        <v>1825</v>
      </c>
      <c r="F28" s="7">
        <f t="shared" si="0"/>
        <v>50</v>
      </c>
      <c r="G28" s="7">
        <f>_xlfn.XLOOKUP(E28,原有表格2!$E:$E,原有表格2!$G:$G)</f>
        <v>45</v>
      </c>
      <c r="H28" s="7">
        <f>_xlfn.XLOOKUP(E28,原有表格2!$E:$E,原有表格2!$H:$H)</f>
        <v>5</v>
      </c>
      <c r="I28" s="7">
        <f t="shared" si="1"/>
        <v>45</v>
      </c>
      <c r="J28" s="7">
        <f>_xlfn.XLOOKUP(E28,原有表格2!$E:$E,原有表格2!$J:$J)</f>
        <v>45</v>
      </c>
      <c r="K28" s="7">
        <f>_xlfn.XLOOKUP(E28,原有表格2!$E:$E,原有表格2!$K:$K)</f>
        <v>0</v>
      </c>
      <c r="M28" t="str">
        <f>_xlfn.XLOOKUP(E28,原有表格2!$E:$E,原有表格2!$M:$M)</f>
        <v>加兴乡加兴村</v>
      </c>
    </row>
    <row r="29" spans="1:13">
      <c r="A29" s="261" t="s">
        <v>2680</v>
      </c>
      <c r="B29" s="10"/>
      <c r="C29" s="11"/>
      <c r="D29" s="13">
        <v>2013</v>
      </c>
      <c r="E29" t="s">
        <v>1829</v>
      </c>
      <c r="F29" s="7">
        <f t="shared" si="0"/>
        <v>29</v>
      </c>
      <c r="G29" s="7">
        <f>_xlfn.XLOOKUP(E29,原有表格2!$E:$E,原有表格2!$G:$G)</f>
        <v>26</v>
      </c>
      <c r="H29" s="7">
        <f>_xlfn.XLOOKUP(E29,原有表格2!$E:$E,原有表格2!$H:$H)</f>
        <v>3</v>
      </c>
      <c r="I29" s="7">
        <f t="shared" si="1"/>
        <v>26</v>
      </c>
      <c r="J29" s="7">
        <f>_xlfn.XLOOKUP(E29,原有表格2!$E:$E,原有表格2!$J:$J)</f>
        <v>26</v>
      </c>
      <c r="K29" s="7">
        <f>_xlfn.XLOOKUP(E29,原有表格2!$E:$E,原有表格2!$K:$K)</f>
        <v>0</v>
      </c>
      <c r="M29" t="str">
        <f>_xlfn.XLOOKUP(E29,原有表格2!$E:$E,原有表格2!$M:$M)</f>
        <v>娘蒲乡吴朗村</v>
      </c>
    </row>
    <row r="30" spans="1:13">
      <c r="A30" s="261" t="s">
        <v>2681</v>
      </c>
      <c r="B30" s="10"/>
      <c r="C30" s="11"/>
      <c r="D30" s="13">
        <v>2013</v>
      </c>
      <c r="E30" t="s">
        <v>1833</v>
      </c>
      <c r="F30" s="7">
        <f t="shared" si="0"/>
        <v>26</v>
      </c>
      <c r="G30" s="7">
        <f>_xlfn.XLOOKUP(E30,原有表格2!$E:$E,原有表格2!$G:$G)</f>
        <v>23</v>
      </c>
      <c r="H30" s="7">
        <f>_xlfn.XLOOKUP(E30,原有表格2!$E:$E,原有表格2!$H:$H)</f>
        <v>3</v>
      </c>
      <c r="I30" s="7">
        <f t="shared" si="1"/>
        <v>23</v>
      </c>
      <c r="J30" s="7">
        <f>_xlfn.XLOOKUP(E30,原有表格2!$E:$E,原有表格2!$J:$J)</f>
        <v>23</v>
      </c>
      <c r="K30" s="7">
        <f>_xlfn.XLOOKUP(E30,原有表格2!$E:$E,原有表格2!$K:$K)</f>
        <v>0</v>
      </c>
      <c r="M30" t="str">
        <f>_xlfn.XLOOKUP(E30,原有表格2!$E:$E,原有表格2!$M:$M)</f>
        <v>娘蒲乡尼木纳村</v>
      </c>
    </row>
    <row r="31" spans="1:13">
      <c r="A31" s="261" t="s">
        <v>2682</v>
      </c>
      <c r="B31" s="10"/>
      <c r="C31" s="11"/>
      <c r="D31" s="13">
        <v>2013</v>
      </c>
      <c r="E31" t="s">
        <v>1837</v>
      </c>
      <c r="F31" s="7">
        <f t="shared" si="0"/>
        <v>113</v>
      </c>
      <c r="G31" s="7">
        <f>_xlfn.XLOOKUP(E31,原有表格2!$E:$E,原有表格2!$G:$G)</f>
        <v>110</v>
      </c>
      <c r="H31" s="7">
        <f>_xlfn.XLOOKUP(E31,原有表格2!$E:$E,原有表格2!$H:$H)</f>
        <v>3</v>
      </c>
      <c r="I31" s="7">
        <f t="shared" si="1"/>
        <v>110</v>
      </c>
      <c r="J31" s="7">
        <f>_xlfn.XLOOKUP(E31,原有表格2!$E:$E,原有表格2!$J:$J)</f>
        <v>110</v>
      </c>
      <c r="K31" s="7">
        <f>_xlfn.XLOOKUP(E31,原有表格2!$E:$E,原有表格2!$K:$K)</f>
        <v>0</v>
      </c>
      <c r="M31" t="str">
        <f>_xlfn.XLOOKUP(E31,原有表格2!$E:$E,原有表格2!$M:$M)</f>
        <v>巴河镇全镇10个行政村</v>
      </c>
    </row>
    <row r="32" spans="1:13">
      <c r="A32" s="261" t="s">
        <v>2683</v>
      </c>
      <c r="B32" s="10"/>
      <c r="C32" s="11"/>
      <c r="D32" s="13">
        <v>2013</v>
      </c>
      <c r="E32" t="s">
        <v>1841</v>
      </c>
      <c r="F32" s="7">
        <f t="shared" si="0"/>
        <v>40</v>
      </c>
      <c r="G32" s="7">
        <f>_xlfn.XLOOKUP(E32,[2]核实汇总表!$E:$E,[2]核实汇总表!$H:$H)/10000</f>
        <v>40</v>
      </c>
      <c r="H32" s="7">
        <f>_xlfn.XLOOKUP(E32,[2]核实汇总表!$E:$E,[2]核实汇总表!$AF:$AF)/10000</f>
        <v>0</v>
      </c>
      <c r="I32" s="7">
        <f t="shared" si="1"/>
        <v>40</v>
      </c>
      <c r="J32" s="7">
        <f>_xlfn.XLOOKUP(E32,[2]核实汇总表!$E:$E,[2]核实汇总表!$AG:$AG)/10000</f>
        <v>40</v>
      </c>
      <c r="K32" s="7"/>
    </row>
    <row r="33" spans="1:13">
      <c r="A33" s="261" t="s">
        <v>2684</v>
      </c>
      <c r="B33" s="10"/>
      <c r="C33" s="11"/>
      <c r="D33" s="13">
        <v>2014</v>
      </c>
      <c r="E33" t="s">
        <v>1845</v>
      </c>
      <c r="F33" s="7">
        <f t="shared" si="0"/>
        <v>45</v>
      </c>
      <c r="G33" s="7">
        <f>_xlfn.XLOOKUP(E33,原有表格2!$E:$E,原有表格2!$G:$G)</f>
        <v>45</v>
      </c>
      <c r="H33" s="7">
        <f>_xlfn.XLOOKUP(E33,原有表格2!$E:$E,原有表格2!$H:$H)</f>
        <v>0</v>
      </c>
      <c r="I33" s="7">
        <f t="shared" si="1"/>
        <v>50</v>
      </c>
      <c r="J33" s="7">
        <f>_xlfn.XLOOKUP(E33,原有表格2!$E:$E,原有表格2!$J:$J)</f>
        <v>45</v>
      </c>
      <c r="K33" s="7">
        <f>_xlfn.XLOOKUP(E33,原有表格2!$E:$E,原有表格2!$K:$K)</f>
        <v>5</v>
      </c>
      <c r="M33" t="str">
        <f>_xlfn.XLOOKUP(E33,原有表格2!$E:$E,原有表格2!$M:$M)</f>
        <v>工布江达镇娘当村</v>
      </c>
    </row>
    <row r="34" spans="1:13">
      <c r="A34" s="261" t="s">
        <v>2685</v>
      </c>
      <c r="B34" s="10"/>
      <c r="C34" s="11"/>
      <c r="D34" s="13">
        <v>2014</v>
      </c>
      <c r="E34" t="s">
        <v>1848</v>
      </c>
      <c r="F34" s="7">
        <f t="shared" si="0"/>
        <v>195</v>
      </c>
      <c r="G34" s="17">
        <v>130</v>
      </c>
      <c r="H34" s="7">
        <v>65</v>
      </c>
      <c r="I34" s="7">
        <f t="shared" si="1"/>
        <v>76</v>
      </c>
      <c r="J34" s="7">
        <f>_xlfn.XLOOKUP(E34,原有表格2!$E:$E,原有表格2!$J:$J)</f>
        <v>76</v>
      </c>
      <c r="K34" s="7">
        <f>_xlfn.XLOOKUP(E34,原有表格2!$E:$E,原有表格2!$K:$K)</f>
        <v>0</v>
      </c>
      <c r="M34" t="str">
        <f>_xlfn.XLOOKUP(E34,原有表格2!$E:$E,原有表格2!$M:$M)</f>
        <v>朱拉乡波立村</v>
      </c>
    </row>
    <row r="35" spans="1:13">
      <c r="A35" s="261" t="s">
        <v>2686</v>
      </c>
      <c r="B35" s="10"/>
      <c r="C35" s="11"/>
      <c r="D35" s="13">
        <v>2014</v>
      </c>
      <c r="E35" t="s">
        <v>1851</v>
      </c>
      <c r="F35" s="7">
        <f t="shared" si="0"/>
        <v>45</v>
      </c>
      <c r="G35" s="7">
        <f>_xlfn.XLOOKUP(E35,原有表格2!$E:$E,原有表格2!$G:$G)</f>
        <v>45</v>
      </c>
      <c r="H35" s="7">
        <f>_xlfn.XLOOKUP(E35,原有表格2!$E:$E,原有表格2!$H:$H)</f>
        <v>0</v>
      </c>
      <c r="I35" s="7">
        <f t="shared" si="1"/>
        <v>45</v>
      </c>
      <c r="J35" s="7">
        <f>_xlfn.XLOOKUP(E35,原有表格2!$E:$E,原有表格2!$J:$J)</f>
        <v>45</v>
      </c>
      <c r="K35" s="7">
        <f>_xlfn.XLOOKUP(E35,原有表格2!$E:$E,原有表格2!$K:$K)</f>
        <v>0</v>
      </c>
      <c r="M35" t="str">
        <f>_xlfn.XLOOKUP(E35,原有表格2!$E:$E,原有表格2!$M:$M)</f>
        <v>朱拉乡吉木雄村</v>
      </c>
    </row>
    <row r="36" spans="1:13">
      <c r="A36" s="261" t="s">
        <v>2687</v>
      </c>
      <c r="B36" s="10"/>
      <c r="C36" s="11"/>
      <c r="D36" s="13">
        <v>2014</v>
      </c>
      <c r="E36" t="s">
        <v>1854</v>
      </c>
      <c r="F36" s="7">
        <f t="shared" si="0"/>
        <v>58</v>
      </c>
      <c r="G36" s="7">
        <f>_xlfn.XLOOKUP(E36,原有表格2!$E:$E,原有表格2!$G:$G)</f>
        <v>58</v>
      </c>
      <c r="H36" s="7">
        <f>_xlfn.XLOOKUP(E36,原有表格2!$E:$E,原有表格2!$H:$H)</f>
        <v>0</v>
      </c>
      <c r="I36" s="7">
        <f t="shared" si="1"/>
        <v>61.9</v>
      </c>
      <c r="J36" s="7">
        <f>_xlfn.XLOOKUP(E36,原有表格2!$E:$E,原有表格2!$J:$J)</f>
        <v>58</v>
      </c>
      <c r="K36" s="7">
        <f>_xlfn.XLOOKUP(E36,原有表格2!$E:$E,原有表格2!$K:$K)</f>
        <v>3.9</v>
      </c>
      <c r="M36" t="str">
        <f>_xlfn.XLOOKUP(E36,原有表格2!$E:$E,原有表格2!$M:$M)</f>
        <v>娘浦乡超朗村</v>
      </c>
    </row>
    <row r="37" spans="1:13">
      <c r="A37" s="261" t="s">
        <v>2688</v>
      </c>
      <c r="B37" s="10"/>
      <c r="C37" s="11"/>
      <c r="D37" s="9">
        <v>2014</v>
      </c>
      <c r="E37" t="s">
        <v>1857</v>
      </c>
      <c r="F37" s="7">
        <f t="shared" si="0"/>
        <v>48</v>
      </c>
      <c r="G37" s="7">
        <f>_xlfn.XLOOKUP(E37,原有表格2!$E:$E,原有表格2!$G:$G)</f>
        <v>48</v>
      </c>
      <c r="H37" s="7">
        <f>_xlfn.XLOOKUP(E37,原有表格2!$E:$E,原有表格2!$H:$H)</f>
        <v>0</v>
      </c>
      <c r="I37" s="7">
        <f t="shared" si="1"/>
        <v>49.3</v>
      </c>
      <c r="J37" s="7">
        <f>_xlfn.XLOOKUP(E37,原有表格2!$E:$E,原有表格2!$J:$J)</f>
        <v>48</v>
      </c>
      <c r="K37" s="7">
        <f>_xlfn.XLOOKUP(E37,原有表格2!$E:$E,原有表格2!$K:$K)</f>
        <v>1.3</v>
      </c>
      <c r="M37" t="str">
        <f>_xlfn.XLOOKUP(E37,原有表格2!$E:$E,原有表格2!$M:$M)</f>
        <v>娘浦乡吴朗村</v>
      </c>
    </row>
    <row r="38" spans="1:13">
      <c r="A38" s="261" t="s">
        <v>2689</v>
      </c>
      <c r="B38" s="10"/>
      <c r="C38" s="11"/>
      <c r="D38" s="15">
        <v>2014</v>
      </c>
      <c r="E38" t="s">
        <v>1860</v>
      </c>
      <c r="F38" s="7">
        <f t="shared" si="0"/>
        <v>55</v>
      </c>
      <c r="G38" s="7">
        <f>_xlfn.XLOOKUP(E38,原有表格2!$E:$E,原有表格2!$G:$G)</f>
        <v>50</v>
      </c>
      <c r="H38" s="17">
        <v>5</v>
      </c>
      <c r="I38" s="7">
        <f t="shared" si="1"/>
        <v>53.73</v>
      </c>
      <c r="J38" s="7">
        <f>_xlfn.XLOOKUP(E38,原有表格2!$E:$E,原有表格2!$J:$J)</f>
        <v>50</v>
      </c>
      <c r="K38" s="7">
        <f>_xlfn.XLOOKUP(E38,原有表格2!$E:$E,原有表格2!$K:$K)</f>
        <v>3.73</v>
      </c>
      <c r="M38" t="str">
        <f>_xlfn.XLOOKUP(E38,原有表格2!$E:$E,原有表格2!$M:$M)</f>
        <v>金达镇德村</v>
      </c>
    </row>
    <row r="39" spans="1:13">
      <c r="A39" s="261" t="s">
        <v>2690</v>
      </c>
      <c r="B39" s="10"/>
      <c r="C39" s="11"/>
      <c r="D39" s="15">
        <v>2014</v>
      </c>
      <c r="E39" t="s">
        <v>1863</v>
      </c>
      <c r="F39" s="7">
        <f t="shared" si="0"/>
        <v>38</v>
      </c>
      <c r="G39" s="7">
        <f>_xlfn.XLOOKUP(E39,原有表格2!$E:$E,原有表格2!$G:$G)</f>
        <v>38</v>
      </c>
      <c r="H39" s="7">
        <f>_xlfn.XLOOKUP(E39,原有表格2!$E:$E,原有表格2!$H:$H)</f>
        <v>0</v>
      </c>
      <c r="I39" s="7">
        <f t="shared" si="1"/>
        <v>76</v>
      </c>
      <c r="J39" s="7">
        <f>_xlfn.XLOOKUP(E39,原有表格2!$E:$E,原有表格2!$J:$J)</f>
        <v>38</v>
      </c>
      <c r="K39" s="7">
        <f>_xlfn.XLOOKUP(E39,原有表格2!$E:$E,原有表格2!$K:$K)</f>
        <v>38</v>
      </c>
      <c r="M39" t="str">
        <f>_xlfn.XLOOKUP(E39,原有表格2!$E:$E,原有表格2!$M:$M)</f>
        <v>金达镇德村</v>
      </c>
    </row>
    <row r="40" spans="1:13">
      <c r="A40" s="261" t="s">
        <v>2691</v>
      </c>
      <c r="B40" s="10"/>
      <c r="C40" s="11"/>
      <c r="D40" s="15">
        <v>2014</v>
      </c>
      <c r="E40" t="s">
        <v>1867</v>
      </c>
      <c r="F40" s="7">
        <f t="shared" si="0"/>
        <v>124.78</v>
      </c>
      <c r="G40" s="7">
        <f>_xlfn.XLOOKUP(E40,原有表格2!$E:$E,原有表格2!$G:$G)</f>
        <v>124.78</v>
      </c>
      <c r="H40" s="7">
        <f>_xlfn.XLOOKUP(E40,原有表格2!$E:$E,原有表格2!$H:$H)</f>
        <v>0</v>
      </c>
      <c r="I40" s="7">
        <f t="shared" si="1"/>
        <v>124.78</v>
      </c>
      <c r="J40" s="7">
        <f>_xlfn.XLOOKUP(E40,原有表格2!$E:$E,原有表格2!$J:$J)</f>
        <v>124.78</v>
      </c>
      <c r="K40" s="7">
        <f>_xlfn.XLOOKUP(E40,原有表格2!$E:$E,原有表格2!$K:$K)</f>
        <v>0</v>
      </c>
    </row>
    <row r="41" spans="1:13">
      <c r="A41" s="261" t="s">
        <v>2692</v>
      </c>
      <c r="B41" s="10"/>
      <c r="C41" s="11"/>
      <c r="D41" s="15">
        <v>2014</v>
      </c>
      <c r="E41" t="s">
        <v>1870</v>
      </c>
      <c r="F41" s="7">
        <f t="shared" si="0"/>
        <v>185</v>
      </c>
      <c r="G41" s="7">
        <f>_xlfn.XLOOKUP(E41,原有表格2!$E:$E,原有表格2!$G:$G)</f>
        <v>185</v>
      </c>
      <c r="H41" s="7">
        <f>_xlfn.XLOOKUP(E41,原有表格2!$E:$E,原有表格2!$H:$H)</f>
        <v>0</v>
      </c>
      <c r="I41" s="7">
        <f t="shared" si="1"/>
        <v>185</v>
      </c>
      <c r="J41" s="7">
        <f>_xlfn.XLOOKUP(E41,原有表格2!$E:$E,原有表格2!$J:$J)</f>
        <v>185</v>
      </c>
      <c r="K41" s="7">
        <f>_xlfn.XLOOKUP(E41,原有表格2!$E:$E,原有表格2!$K:$K)</f>
        <v>0</v>
      </c>
    </row>
    <row r="42" spans="1:13">
      <c r="A42" s="261" t="s">
        <v>2693</v>
      </c>
      <c r="B42" s="10"/>
      <c r="C42" s="11"/>
      <c r="D42" s="15">
        <v>2014</v>
      </c>
      <c r="E42" t="s">
        <v>1872</v>
      </c>
      <c r="F42" s="7">
        <f t="shared" si="0"/>
        <v>280</v>
      </c>
      <c r="G42" s="7">
        <f>_xlfn.XLOOKUP(E42,原有表格2!$E:$E,原有表格2!$G:$G)</f>
        <v>280</v>
      </c>
      <c r="H42" s="7">
        <f>_xlfn.XLOOKUP(E42,原有表格2!$E:$E,原有表格2!$H:$H)</f>
        <v>0</v>
      </c>
      <c r="I42" s="7">
        <f t="shared" si="1"/>
        <v>280</v>
      </c>
      <c r="J42" s="7">
        <f>_xlfn.XLOOKUP(E42,原有表格2!$E:$E,原有表格2!$J:$J)</f>
        <v>280</v>
      </c>
      <c r="K42" s="7">
        <f>_xlfn.XLOOKUP(E42,原有表格2!$E:$E,原有表格2!$K:$K)</f>
        <v>0</v>
      </c>
    </row>
    <row r="43" spans="1:13">
      <c r="A43" s="261" t="s">
        <v>2694</v>
      </c>
      <c r="B43" s="10"/>
      <c r="C43" s="11"/>
      <c r="D43" s="15">
        <v>2014</v>
      </c>
      <c r="E43" t="s">
        <v>1874</v>
      </c>
      <c r="F43" s="7">
        <f t="shared" si="0"/>
        <v>63</v>
      </c>
      <c r="G43" s="7">
        <f>_xlfn.XLOOKUP(E43,原有表格2!$E:$E,原有表格2!$G:$G)</f>
        <v>63</v>
      </c>
      <c r="H43" s="7">
        <f>_xlfn.XLOOKUP(E43,原有表格2!$E:$E,原有表格2!$H:$H)</f>
        <v>0</v>
      </c>
      <c r="I43" s="7">
        <f t="shared" si="1"/>
        <v>68</v>
      </c>
      <c r="J43" s="7">
        <f>_xlfn.XLOOKUP(E43,原有表格2!$E:$E,原有表格2!$J:$J)</f>
        <v>63</v>
      </c>
      <c r="K43" s="7">
        <f>_xlfn.XLOOKUP(E43,原有表格2!$E:$E,原有表格2!$K:$K)</f>
        <v>5</v>
      </c>
      <c r="M43" t="str">
        <f>_xlfn.XLOOKUP(E43,原有表格2!$E:$E,原有表格2!$M:$M)</f>
        <v>仲莎乡宾久村</v>
      </c>
    </row>
    <row r="44" spans="1:13">
      <c r="A44" s="261" t="s">
        <v>2695</v>
      </c>
      <c r="B44" s="10"/>
      <c r="C44" s="11"/>
      <c r="D44" s="15">
        <v>2014</v>
      </c>
      <c r="E44" t="s">
        <v>1878</v>
      </c>
      <c r="F44" s="7">
        <f t="shared" si="0"/>
        <v>60</v>
      </c>
      <c r="G44" s="7">
        <f>_xlfn.XLOOKUP(E44,原有表格2!$E:$E,原有表格2!$G:$G)</f>
        <v>60</v>
      </c>
      <c r="H44" s="7">
        <f>_xlfn.XLOOKUP(E44,原有表格2!$E:$E,原有表格2!$H:$H)</f>
        <v>0</v>
      </c>
      <c r="I44" s="7">
        <f t="shared" si="1"/>
        <v>119.08</v>
      </c>
      <c r="J44" s="7">
        <f>_xlfn.XLOOKUP(E44,原有表格2!$E:$E,原有表格2!$J:$J)</f>
        <v>60</v>
      </c>
      <c r="K44" s="7">
        <f>_xlfn.XLOOKUP(E44,原有表格2!$E:$E,原有表格2!$K:$K)</f>
        <v>59.08</v>
      </c>
      <c r="M44" t="str">
        <f>_xlfn.XLOOKUP(E44,原有表格2!$E:$E,原有表格2!$M:$M)</f>
        <v>错高乡木巴村</v>
      </c>
    </row>
    <row r="45" spans="1:13">
      <c r="A45" s="261" t="s">
        <v>2696</v>
      </c>
      <c r="B45" s="10"/>
      <c r="C45" s="11"/>
      <c r="D45" s="15">
        <v>2014</v>
      </c>
      <c r="E45" t="s">
        <v>1883</v>
      </c>
      <c r="F45" s="7">
        <f t="shared" si="0"/>
        <v>300</v>
      </c>
      <c r="G45" s="7">
        <f>_xlfn.XLOOKUP(E45,原有表格2!$E:$E,原有表格2!$G:$G)</f>
        <v>300</v>
      </c>
      <c r="H45" s="7">
        <f>_xlfn.XLOOKUP(E45,原有表格2!$E:$E,原有表格2!$H:$H)</f>
        <v>0</v>
      </c>
      <c r="I45" s="7">
        <f t="shared" si="1"/>
        <v>415</v>
      </c>
      <c r="J45" s="7">
        <f>_xlfn.XLOOKUP(E45,原有表格2!$E:$E,原有表格2!$J:$J)</f>
        <v>300</v>
      </c>
      <c r="K45" s="7">
        <f>_xlfn.XLOOKUP(E45,原有表格2!$E:$E,原有表格2!$K:$K)</f>
        <v>115</v>
      </c>
      <c r="M45" t="str">
        <f>_xlfn.XLOOKUP(E45,原有表格2!$E:$E,原有表格2!$M:$M)</f>
        <v>错高乡罗池村</v>
      </c>
    </row>
    <row r="46" spans="1:13">
      <c r="A46" s="261" t="s">
        <v>2697</v>
      </c>
      <c r="B46" s="10"/>
      <c r="C46" s="11"/>
      <c r="D46" s="15">
        <v>2014</v>
      </c>
      <c r="E46" t="s">
        <v>1886</v>
      </c>
      <c r="F46" s="7">
        <f t="shared" si="0"/>
        <v>100</v>
      </c>
      <c r="G46" s="7">
        <f>_xlfn.XLOOKUP(E46,原有表格2!$E:$E,原有表格2!$G:$G)</f>
        <v>100</v>
      </c>
      <c r="H46" s="7">
        <f>_xlfn.XLOOKUP(E46,原有表格2!$E:$E,原有表格2!$H:$H)</f>
        <v>0</v>
      </c>
      <c r="I46" s="7">
        <f t="shared" si="1"/>
        <v>122.97</v>
      </c>
      <c r="J46" s="7">
        <f>_xlfn.XLOOKUP(E46,原有表格2!$E:$E,原有表格2!$J:$J)</f>
        <v>100</v>
      </c>
      <c r="K46" s="7">
        <f>_xlfn.XLOOKUP(E46,原有表格2!$E:$E,原有表格2!$K:$K)</f>
        <v>22.97</v>
      </c>
      <c r="M46" t="str">
        <f>_xlfn.XLOOKUP(E46,原有表格2!$E:$E,原有表格2!$M:$M)</f>
        <v>娘浦乡岗朗村</v>
      </c>
    </row>
    <row r="47" spans="1:13">
      <c r="A47" s="261" t="s">
        <v>2698</v>
      </c>
      <c r="B47" s="10"/>
      <c r="C47" s="11"/>
      <c r="D47" s="15">
        <v>2014</v>
      </c>
      <c r="E47" t="s">
        <v>1890</v>
      </c>
      <c r="F47" s="7">
        <f t="shared" si="0"/>
        <v>216</v>
      </c>
      <c r="G47" s="7">
        <f>_xlfn.XLOOKUP(E47,原有表格2!$E:$E,原有表格2!$G:$G)</f>
        <v>216</v>
      </c>
      <c r="H47" s="7">
        <f>_xlfn.XLOOKUP(E47,原有表格2!$E:$E,原有表格2!$H:$H)</f>
        <v>0</v>
      </c>
      <c r="I47" s="7">
        <f t="shared" si="1"/>
        <v>387</v>
      </c>
      <c r="J47" s="7">
        <f>_xlfn.XLOOKUP(E47,原有表格2!$E:$E,原有表格2!$J:$J)</f>
        <v>216</v>
      </c>
      <c r="K47" s="7">
        <f>_xlfn.XLOOKUP(E47,原有表格2!$E:$E,原有表格2!$K:$K)</f>
        <v>171</v>
      </c>
      <c r="M47" t="str">
        <f>_xlfn.XLOOKUP(E47,原有表格2!$E:$E,原有表格2!$M:$M)</f>
        <v>工布江达镇</v>
      </c>
    </row>
    <row r="48" spans="1:13">
      <c r="A48" s="261" t="s">
        <v>2699</v>
      </c>
      <c r="B48" s="10"/>
      <c r="C48" s="11"/>
      <c r="D48" s="15">
        <v>2014</v>
      </c>
      <c r="E48" t="s">
        <v>1894</v>
      </c>
      <c r="F48" s="7">
        <f t="shared" si="0"/>
        <v>56</v>
      </c>
      <c r="G48" s="7">
        <f>_xlfn.XLOOKUP(E48,原有表格2!$E:$E,原有表格2!$G:$G)</f>
        <v>56</v>
      </c>
      <c r="H48" s="7">
        <f>_xlfn.XLOOKUP(E48,原有表格2!$E:$E,原有表格2!$H:$H)</f>
        <v>0</v>
      </c>
      <c r="I48" s="7">
        <f t="shared" si="1"/>
        <v>57.986</v>
      </c>
      <c r="J48" s="7">
        <f>_xlfn.XLOOKUP(E48,原有表格2!$E:$E,原有表格2!$J:$J)</f>
        <v>56</v>
      </c>
      <c r="K48" s="7">
        <f>_xlfn.XLOOKUP(E48,原有表格2!$E:$E,原有表格2!$K:$K)</f>
        <v>1.986</v>
      </c>
      <c r="M48" t="str">
        <f>_xlfn.XLOOKUP(E48,原有表格2!$E:$E,原有表格2!$M:$M)</f>
        <v>加兴乡西朗村</v>
      </c>
    </row>
    <row r="49" spans="1:13">
      <c r="A49" s="261" t="s">
        <v>2700</v>
      </c>
      <c r="B49" s="10"/>
      <c r="C49" s="11"/>
      <c r="D49" s="15">
        <v>2014</v>
      </c>
      <c r="E49" t="s">
        <v>1897</v>
      </c>
      <c r="F49" s="7">
        <f t="shared" si="0"/>
        <v>22</v>
      </c>
      <c r="G49" s="7">
        <f>_xlfn.XLOOKUP(E49,原有表格2!$E:$E,原有表格2!$G:$G)</f>
        <v>20</v>
      </c>
      <c r="H49" s="17">
        <v>2</v>
      </c>
      <c r="I49" s="7">
        <f t="shared" si="1"/>
        <v>22</v>
      </c>
      <c r="J49" s="7">
        <f>_xlfn.XLOOKUP(E49,原有表格2!$E:$E,原有表格2!$J:$J)</f>
        <v>20</v>
      </c>
      <c r="K49" s="7">
        <f>_xlfn.XLOOKUP(E49,原有表格2!$E:$E,原有表格2!$K:$K)</f>
        <v>2</v>
      </c>
      <c r="M49" t="str">
        <f>_xlfn.XLOOKUP(E49,原有表格2!$E:$E,原有表格2!$M:$M)</f>
        <v>金达镇德村</v>
      </c>
    </row>
    <row r="50" spans="1:13">
      <c r="A50" s="261" t="s">
        <v>2701</v>
      </c>
      <c r="B50" s="10"/>
      <c r="C50" s="11"/>
      <c r="D50" s="15">
        <v>2014</v>
      </c>
      <c r="E50" t="s">
        <v>1900</v>
      </c>
      <c r="F50" s="7">
        <f t="shared" si="0"/>
        <v>228</v>
      </c>
      <c r="G50" s="7">
        <f>_xlfn.XLOOKUP(E50,原有表格2!$E:$E,原有表格2!$G:$G)</f>
        <v>200</v>
      </c>
      <c r="H50" s="7">
        <f>_xlfn.XLOOKUP(E50,原有表格2!$E:$E,原有表格2!$H:$H)</f>
        <v>28</v>
      </c>
      <c r="I50" s="7">
        <f t="shared" si="1"/>
        <v>200</v>
      </c>
      <c r="J50" s="7">
        <f>_xlfn.XLOOKUP(E50,原有表格2!$E:$E,原有表格2!$J:$J)</f>
        <v>200</v>
      </c>
      <c r="K50" s="7">
        <f>_xlfn.XLOOKUP(E50,原有表格2!$E:$E,原有表格2!$K:$K)</f>
        <v>0</v>
      </c>
      <c r="M50" t="str">
        <f>_xlfn.XLOOKUP(E50,原有表格2!$E:$E,原有表格2!$M:$M)</f>
        <v>错高乡木巴村和错久村、仲莎乡7个行政村、工布江达镇达巴萨村</v>
      </c>
    </row>
    <row r="51" spans="1:13">
      <c r="A51" s="261" t="s">
        <v>2702</v>
      </c>
      <c r="B51" s="10"/>
      <c r="C51" s="11"/>
      <c r="D51" s="15">
        <v>2014</v>
      </c>
      <c r="E51" t="s">
        <v>1904</v>
      </c>
      <c r="F51" s="7">
        <f t="shared" si="0"/>
        <v>28</v>
      </c>
      <c r="G51" s="7">
        <f>_xlfn.XLOOKUP(E51,原有表格2!$E:$E,原有表格2!$G:$G)</f>
        <v>25</v>
      </c>
      <c r="H51" s="7">
        <f>_xlfn.XLOOKUP(E51,原有表格2!$E:$E,原有表格2!$H:$H)</f>
        <v>3</v>
      </c>
      <c r="I51" s="7">
        <f t="shared" si="1"/>
        <v>25</v>
      </c>
      <c r="J51" s="7">
        <f>_xlfn.XLOOKUP(E51,原有表格2!$E:$E,原有表格2!$J:$J)</f>
        <v>25</v>
      </c>
      <c r="K51" s="7">
        <f>_xlfn.XLOOKUP(E51,原有表格2!$E:$E,原有表格2!$K:$K)</f>
        <v>0</v>
      </c>
      <c r="M51" t="str">
        <f>_xlfn.XLOOKUP(E51,原有表格2!$E:$E,原有表格2!$M:$M)</f>
        <v>金达镇德村</v>
      </c>
    </row>
    <row r="52" spans="1:13">
      <c r="A52" s="261" t="s">
        <v>2703</v>
      </c>
      <c r="B52" s="10"/>
      <c r="C52" s="11"/>
      <c r="D52" s="15">
        <v>2014</v>
      </c>
      <c r="E52" t="s">
        <v>1907</v>
      </c>
      <c r="F52" s="7">
        <f t="shared" si="0"/>
        <v>70</v>
      </c>
      <c r="G52" s="7">
        <f>_xlfn.XLOOKUP(E52,原有表格2!$E:$E,原有表格2!$G:$G)</f>
        <v>65</v>
      </c>
      <c r="H52" s="7">
        <f>_xlfn.XLOOKUP(E52,原有表格2!$E:$E,原有表格2!$H:$H)</f>
        <v>5</v>
      </c>
      <c r="I52" s="7">
        <f t="shared" si="1"/>
        <v>65</v>
      </c>
      <c r="J52" s="7">
        <f>_xlfn.XLOOKUP(E52,原有表格2!$E:$E,原有表格2!$J:$J)</f>
        <v>65</v>
      </c>
      <c r="K52" s="7">
        <f>_xlfn.XLOOKUP(E52,原有表格2!$E:$E,原有表格2!$K:$K)</f>
        <v>0</v>
      </c>
      <c r="M52" t="str">
        <f>_xlfn.XLOOKUP(E52,原有表格2!$E:$E,原有表格2!$M:$M)</f>
        <v>金达镇色江窝村</v>
      </c>
    </row>
    <row r="53" spans="1:13">
      <c r="A53" s="261" t="s">
        <v>2704</v>
      </c>
      <c r="B53" s="10"/>
      <c r="C53" s="11"/>
      <c r="D53" s="15">
        <v>2014</v>
      </c>
      <c r="E53" t="s">
        <v>1911</v>
      </c>
      <c r="F53" s="7">
        <f t="shared" si="0"/>
        <v>28</v>
      </c>
      <c r="G53" s="7">
        <f>_xlfn.XLOOKUP(E53,原有表格2!$E:$E,原有表格2!$G:$G)</f>
        <v>26</v>
      </c>
      <c r="H53" s="7">
        <f>_xlfn.XLOOKUP(E53,原有表格2!$E:$E,原有表格2!$H:$H)</f>
        <v>2</v>
      </c>
      <c r="I53" s="7">
        <f t="shared" si="1"/>
        <v>26</v>
      </c>
      <c r="J53" s="7">
        <f>_xlfn.XLOOKUP(E53,原有表格2!$E:$E,原有表格2!$J:$J)</f>
        <v>26</v>
      </c>
      <c r="K53" s="7">
        <f>_xlfn.XLOOKUP(E53,原有表格2!$E:$E,原有表格2!$K:$K)</f>
        <v>0</v>
      </c>
      <c r="M53" t="str">
        <f>_xlfn.XLOOKUP(E53,原有表格2!$E:$E,原有表格2!$M:$M)</f>
        <v>加兴乡加兴村雪朗组</v>
      </c>
    </row>
    <row r="54" spans="1:13">
      <c r="A54" s="261" t="s">
        <v>2705</v>
      </c>
      <c r="B54" s="10"/>
      <c r="C54" s="11"/>
      <c r="D54" s="16">
        <v>2014</v>
      </c>
      <c r="E54" t="s">
        <v>1915</v>
      </c>
      <c r="F54" s="7">
        <f t="shared" si="0"/>
        <v>37</v>
      </c>
      <c r="G54" s="7">
        <f>_xlfn.XLOOKUP(E54,[2]核实汇总表!$E:$E,[2]核实汇总表!$H:$H)/10000</f>
        <v>37</v>
      </c>
      <c r="H54" s="7">
        <f>_xlfn.XLOOKUP(E54,[2]核实汇总表!$E:$E,[2]核实汇总表!$AF:$AF)/10000</f>
        <v>0</v>
      </c>
      <c r="I54" s="7">
        <f t="shared" si="1"/>
        <v>37</v>
      </c>
      <c r="J54" s="7">
        <f>_xlfn.XLOOKUP(E54,[2]核实汇总表!$E:$E,[2]核实汇总表!$AG:$AG)/10000</f>
        <v>37</v>
      </c>
      <c r="K54" s="7"/>
    </row>
    <row r="55" spans="1:13">
      <c r="A55" s="261" t="s">
        <v>2706</v>
      </c>
      <c r="B55" s="10"/>
      <c r="C55" s="11"/>
      <c r="D55" s="16">
        <v>2014</v>
      </c>
      <c r="E55" t="s">
        <v>1919</v>
      </c>
      <c r="F55" s="7">
        <f t="shared" si="0"/>
        <v>22</v>
      </c>
      <c r="G55" s="7">
        <f>_xlfn.XLOOKUP(E55,[2]核实汇总表!$E:$E,[2]核实汇总表!$I:$I)/10000</f>
        <v>20</v>
      </c>
      <c r="H55" s="18">
        <v>2</v>
      </c>
      <c r="I55" s="7">
        <f t="shared" si="1"/>
        <v>22</v>
      </c>
      <c r="J55" s="7">
        <f>_xlfn.XLOOKUP(E55,[2]核实汇总表!$E:$E,[2]核实汇总表!$AG:$AG)/10000</f>
        <v>22</v>
      </c>
      <c r="K55" s="7"/>
    </row>
    <row r="56" spans="1:13">
      <c r="A56" s="261" t="s">
        <v>2707</v>
      </c>
      <c r="B56" s="10"/>
      <c r="C56" s="11"/>
      <c r="D56" s="16">
        <v>2015</v>
      </c>
      <c r="E56" t="s">
        <v>1922</v>
      </c>
      <c r="F56" s="7">
        <f t="shared" si="0"/>
        <v>26</v>
      </c>
      <c r="G56" s="7">
        <f>_xlfn.XLOOKUP(E56,原有表格2!$E:$E,原有表格2!$G:$G)</f>
        <v>26</v>
      </c>
      <c r="H56" s="7">
        <f>_xlfn.XLOOKUP(E56,原有表格2!$E:$E,原有表格2!$H:$H)</f>
        <v>0</v>
      </c>
      <c r="I56" s="7">
        <f t="shared" si="1"/>
        <v>28</v>
      </c>
      <c r="J56" s="7">
        <f>_xlfn.XLOOKUP(E56,原有表格2!$E:$E,原有表格2!$J:$J)</f>
        <v>26</v>
      </c>
      <c r="K56" s="7">
        <f>_xlfn.XLOOKUP(E56,原有表格2!$E:$E,原有表格2!$K:$K)</f>
        <v>2</v>
      </c>
      <c r="M56" t="str">
        <f>_xlfn.XLOOKUP(E56,原有表格2!$E:$E,原有表格2!$M:$M)</f>
        <v>江达乡吾鲁岗村</v>
      </c>
    </row>
    <row r="57" spans="1:13">
      <c r="A57" s="261" t="s">
        <v>2708</v>
      </c>
      <c r="B57" s="10"/>
      <c r="C57" s="11"/>
      <c r="D57" s="9">
        <v>2015</v>
      </c>
      <c r="E57" t="s">
        <v>1926</v>
      </c>
      <c r="F57" s="7">
        <f t="shared" si="0"/>
        <v>100</v>
      </c>
      <c r="G57" s="7">
        <f>_xlfn.XLOOKUP(E57,原有表格2!$E:$E,原有表格2!$G:$G)</f>
        <v>100</v>
      </c>
      <c r="H57" s="7">
        <f>_xlfn.XLOOKUP(E57,原有表格2!$E:$E,原有表格2!$H:$H)</f>
        <v>0</v>
      </c>
      <c r="I57" s="7">
        <f t="shared" si="1"/>
        <v>125</v>
      </c>
      <c r="J57" s="7">
        <f>_xlfn.XLOOKUP(E57,原有表格2!$E:$E,原有表格2!$J:$J)</f>
        <v>100</v>
      </c>
      <c r="K57" s="7">
        <f>_xlfn.XLOOKUP(E57,原有表格2!$E:$E,原有表格2!$K:$K)</f>
        <v>25</v>
      </c>
      <c r="M57" t="str">
        <f>_xlfn.XLOOKUP(E57,原有表格2!$E:$E,原有表格2!$M:$M)</f>
        <v>错高乡木巴村</v>
      </c>
    </row>
    <row r="58" spans="1:13">
      <c r="A58" s="261" t="s">
        <v>2709</v>
      </c>
      <c r="B58" s="10"/>
      <c r="C58" s="11"/>
      <c r="D58" s="9">
        <v>2015</v>
      </c>
      <c r="E58" t="s">
        <v>1929</v>
      </c>
      <c r="F58" s="7">
        <f t="shared" si="0"/>
        <v>80</v>
      </c>
      <c r="G58" s="7">
        <f>_xlfn.XLOOKUP(E58,原有表格2!$E:$E,原有表格2!$G:$G)</f>
        <v>80</v>
      </c>
      <c r="H58" s="7">
        <f>_xlfn.XLOOKUP(E58,原有表格2!$E:$E,原有表格2!$H:$H)</f>
        <v>0</v>
      </c>
      <c r="I58" s="7">
        <f t="shared" si="1"/>
        <v>82</v>
      </c>
      <c r="J58" s="7">
        <f>_xlfn.XLOOKUP(E58,原有表格2!$E:$E,原有表格2!$J:$J)</f>
        <v>80</v>
      </c>
      <c r="K58" s="7">
        <f>_xlfn.XLOOKUP(E58,原有表格2!$E:$E,原有表格2!$K:$K)</f>
        <v>2</v>
      </c>
      <c r="M58" t="str">
        <f>_xlfn.XLOOKUP(E58,原有表格2!$E:$E,原有表格2!$M:$M)</f>
        <v>江达乡</v>
      </c>
    </row>
    <row r="59" spans="1:13">
      <c r="A59" s="261" t="s">
        <v>2710</v>
      </c>
      <c r="B59" s="10"/>
      <c r="C59" s="11"/>
      <c r="D59" s="9">
        <v>2015</v>
      </c>
      <c r="E59" t="s">
        <v>1933</v>
      </c>
      <c r="F59" s="7">
        <f t="shared" si="0"/>
        <v>115</v>
      </c>
      <c r="G59" s="7">
        <f>_xlfn.XLOOKUP(E59,原有表格2!$E:$E,原有表格2!$G:$G)</f>
        <v>115</v>
      </c>
      <c r="H59" s="7">
        <f>_xlfn.XLOOKUP(E59,原有表格2!$E:$E,原有表格2!$H:$H)</f>
        <v>0</v>
      </c>
      <c r="I59" s="7">
        <f t="shared" si="1"/>
        <v>120</v>
      </c>
      <c r="J59" s="7">
        <f>_xlfn.XLOOKUP(E59,原有表格2!$E:$E,原有表格2!$J:$J)</f>
        <v>115</v>
      </c>
      <c r="K59" s="7">
        <f>_xlfn.XLOOKUP(E59,原有表格2!$E:$E,原有表格2!$K:$K)</f>
        <v>5</v>
      </c>
      <c r="M59" t="str">
        <f>_xlfn.XLOOKUP(E59,原有表格2!$E:$E,原有表格2!$M:$M)</f>
        <v>金达镇德村</v>
      </c>
    </row>
    <row r="60" spans="1:13">
      <c r="A60" s="261" t="s">
        <v>2711</v>
      </c>
      <c r="B60" s="10"/>
      <c r="C60" s="11"/>
      <c r="D60" s="9">
        <v>2015</v>
      </c>
      <c r="E60" t="s">
        <v>1937</v>
      </c>
      <c r="F60" s="7">
        <f t="shared" si="0"/>
        <v>94</v>
      </c>
      <c r="G60" s="7">
        <f>_xlfn.XLOOKUP(E60,原有表格2!$E:$E,原有表格2!$G:$G)</f>
        <v>94</v>
      </c>
      <c r="H60" s="7">
        <f>_xlfn.XLOOKUP(E60,原有表格2!$E:$E,原有表格2!$H:$H)</f>
        <v>0</v>
      </c>
      <c r="I60" s="7">
        <f t="shared" si="1"/>
        <v>100</v>
      </c>
      <c r="J60" s="7">
        <f>_xlfn.XLOOKUP(E60,原有表格2!$E:$E,原有表格2!$J:$J)</f>
        <v>94</v>
      </c>
      <c r="K60" s="7">
        <f>_xlfn.XLOOKUP(E60,原有表格2!$E:$E,原有表格2!$K:$K)</f>
        <v>6</v>
      </c>
      <c r="M60" t="str">
        <f>_xlfn.XLOOKUP(E60,原有表格2!$E:$E,原有表格2!$M:$M)</f>
        <v>金达镇强洛村</v>
      </c>
    </row>
    <row r="61" spans="1:13">
      <c r="A61" s="261" t="s">
        <v>2712</v>
      </c>
      <c r="B61" s="10"/>
      <c r="C61" s="11"/>
      <c r="D61" s="9">
        <v>2015</v>
      </c>
      <c r="E61" t="s">
        <v>1941</v>
      </c>
      <c r="F61" s="7">
        <f t="shared" si="0"/>
        <v>47</v>
      </c>
      <c r="G61" s="7">
        <f>_xlfn.XLOOKUP(E61,原有表格2!$E:$E,原有表格2!$G:$G)</f>
        <v>47</v>
      </c>
      <c r="H61" s="7">
        <f>_xlfn.XLOOKUP(E61,原有表格2!$E:$E,原有表格2!$H:$H)</f>
        <v>0</v>
      </c>
      <c r="I61" s="7">
        <f t="shared" si="1"/>
        <v>47</v>
      </c>
      <c r="J61" s="7">
        <f>_xlfn.XLOOKUP(E61,原有表格2!$E:$E,原有表格2!$J:$J)</f>
        <v>47</v>
      </c>
      <c r="K61" s="7">
        <f>_xlfn.XLOOKUP(E61,原有表格2!$E:$E,原有表格2!$K:$K)</f>
        <v>0</v>
      </c>
      <c r="M61" t="str">
        <f>_xlfn.XLOOKUP(E61,原有表格2!$E:$E,原有表格2!$M:$M)</f>
        <v>工布江达镇卓木村</v>
      </c>
    </row>
    <row r="62" spans="1:13">
      <c r="A62" s="261" t="s">
        <v>2713</v>
      </c>
      <c r="B62" s="10"/>
      <c r="C62" s="11"/>
      <c r="D62" s="16">
        <v>2015</v>
      </c>
      <c r="E62" t="s">
        <v>1944</v>
      </c>
      <c r="F62" s="7">
        <f t="shared" si="0"/>
        <v>65</v>
      </c>
      <c r="G62" s="7">
        <f>_xlfn.XLOOKUP(E62,原有表格2!$E:$E,原有表格2!$G:$G)</f>
        <v>65</v>
      </c>
      <c r="H62" s="7">
        <f>_xlfn.XLOOKUP(E62,原有表格2!$E:$E,原有表格2!$H:$H)</f>
        <v>0</v>
      </c>
      <c r="I62" s="7">
        <f t="shared" si="1"/>
        <v>65</v>
      </c>
      <c r="J62" s="7">
        <f>_xlfn.XLOOKUP(E62,原有表格2!$E:$E,原有表格2!$J:$J)</f>
        <v>65</v>
      </c>
      <c r="K62" s="7">
        <f>_xlfn.XLOOKUP(E62,原有表格2!$E:$E,原有表格2!$K:$K)</f>
        <v>0</v>
      </c>
      <c r="M62" t="str">
        <f>_xlfn.XLOOKUP(E62,原有表格2!$E:$E,原有表格2!$M:$M)</f>
        <v>朱拉乡吉木雄村</v>
      </c>
    </row>
    <row r="63" spans="1:13">
      <c r="A63" s="261" t="s">
        <v>2714</v>
      </c>
      <c r="B63" s="10"/>
      <c r="C63" s="11"/>
      <c r="D63" s="16">
        <v>2015</v>
      </c>
      <c r="E63" t="s">
        <v>1946</v>
      </c>
      <c r="F63" s="7">
        <f t="shared" si="0"/>
        <v>105</v>
      </c>
      <c r="G63" s="7">
        <f>_xlfn.XLOOKUP(E63,原有表格2!$E:$E,原有表格2!$G:$G)</f>
        <v>105</v>
      </c>
      <c r="H63" s="7">
        <f>_xlfn.XLOOKUP(E63,原有表格2!$E:$E,原有表格2!$H:$H)</f>
        <v>0</v>
      </c>
      <c r="I63" s="7">
        <f t="shared" si="1"/>
        <v>105</v>
      </c>
      <c r="J63" s="7">
        <f>_xlfn.XLOOKUP(E63,原有表格2!$E:$E,原有表格2!$J:$J)</f>
        <v>105</v>
      </c>
      <c r="K63" s="7">
        <f>_xlfn.XLOOKUP(E63,原有表格2!$E:$E,原有表格2!$K:$K)</f>
        <v>0</v>
      </c>
      <c r="M63" t="str">
        <f>_xlfn.XLOOKUP(E63,原有表格2!$E:$E,原有表格2!$M:$M)</f>
        <v>错高乡木巴村</v>
      </c>
    </row>
    <row r="64" spans="1:13">
      <c r="A64" s="261" t="s">
        <v>2715</v>
      </c>
      <c r="B64" s="10"/>
      <c r="C64" s="11"/>
      <c r="D64" s="16">
        <v>2015</v>
      </c>
      <c r="E64" t="s">
        <v>1948</v>
      </c>
      <c r="F64" s="7">
        <f t="shared" si="0"/>
        <v>116</v>
      </c>
      <c r="G64" s="7">
        <f>_xlfn.XLOOKUP(E64,[2]核实汇总表!$E:$E,[2]核实汇总表!$H:$H)/10000</f>
        <v>116</v>
      </c>
      <c r="H64" s="7">
        <f>_xlfn.XLOOKUP(E64,[2]核实汇总表!$E:$E,[2]核实汇总表!$AF:$AF)/10000</f>
        <v>0</v>
      </c>
      <c r="I64" s="7">
        <f t="shared" si="1"/>
        <v>116</v>
      </c>
      <c r="J64" s="7">
        <f>_xlfn.XLOOKUP(E64,[2]核实汇总表!$E:$E,[2]核实汇总表!$AG:$AG)/10000</f>
        <v>116</v>
      </c>
      <c r="K64" s="7"/>
    </row>
    <row r="65" spans="1:13">
      <c r="A65" s="261" t="s">
        <v>2716</v>
      </c>
      <c r="B65" s="10"/>
      <c r="C65" s="11"/>
      <c r="D65" s="16">
        <v>2015</v>
      </c>
      <c r="E65" t="s">
        <v>1951</v>
      </c>
      <c r="F65" s="7">
        <f t="shared" si="0"/>
        <v>55</v>
      </c>
      <c r="G65" s="7">
        <f>_xlfn.XLOOKUP(E65,原有表格2!$E:$E,原有表格2!$G:$G)</f>
        <v>50</v>
      </c>
      <c r="H65" s="7">
        <f>_xlfn.XLOOKUP(E65,原有表格2!$E:$E,原有表格2!$H:$H)</f>
        <v>5</v>
      </c>
      <c r="I65" s="7">
        <f t="shared" si="1"/>
        <v>50</v>
      </c>
      <c r="J65" s="7">
        <f>_xlfn.XLOOKUP(E65,原有表格2!$E:$E,原有表格2!$J:$J)</f>
        <v>50</v>
      </c>
      <c r="K65" s="7">
        <f>_xlfn.XLOOKUP(E65,原有表格2!$E:$E,原有表格2!$K:$K)</f>
        <v>0</v>
      </c>
      <c r="M65" t="str">
        <f>_xlfn.XLOOKUP(E65,原有表格2!$E:$E,原有表格2!$M:$M)</f>
        <v>金达镇达金村</v>
      </c>
    </row>
    <row r="66" spans="1:13">
      <c r="A66" s="261" t="s">
        <v>2717</v>
      </c>
      <c r="B66" s="10"/>
      <c r="C66" s="11"/>
      <c r="D66" s="16">
        <v>2015</v>
      </c>
      <c r="E66" t="s">
        <v>1956</v>
      </c>
      <c r="F66" s="7">
        <f t="shared" ref="F66:F129" si="2">G66+H66</f>
        <v>856</v>
      </c>
      <c r="G66" s="7">
        <f>_xlfn.XLOOKUP(E66,原有表格2!$E:$E,原有表格2!$G:$G)</f>
        <v>850</v>
      </c>
      <c r="H66" s="7">
        <f>_xlfn.XLOOKUP(E66,原有表格2!$E:$E,原有表格2!$H:$H)</f>
        <v>6</v>
      </c>
      <c r="I66" s="7">
        <f t="shared" ref="I66:I129" si="3">J66+K66</f>
        <v>850</v>
      </c>
      <c r="J66" s="7">
        <f>_xlfn.XLOOKUP(E66,原有表格2!$E:$E,原有表格2!$J:$J)</f>
        <v>850</v>
      </c>
      <c r="K66" s="7">
        <f>_xlfn.XLOOKUP(E66,原有表格2!$E:$E,原有表格2!$K:$K)</f>
        <v>0</v>
      </c>
      <c r="M66" t="str">
        <f>_xlfn.XLOOKUP(E66,原有表格2!$E:$E,原有表格2!$M:$M)</f>
        <v>错高乡木巴村</v>
      </c>
    </row>
    <row r="67" spans="1:13">
      <c r="A67" s="261" t="s">
        <v>2718</v>
      </c>
      <c r="B67" s="10"/>
      <c r="C67" s="11"/>
      <c r="D67" s="16">
        <v>2015</v>
      </c>
      <c r="E67" t="s">
        <v>1959</v>
      </c>
      <c r="F67" s="7">
        <f t="shared" si="2"/>
        <v>409.65</v>
      </c>
      <c r="G67" s="7">
        <v>400</v>
      </c>
      <c r="H67" s="17">
        <v>9.65</v>
      </c>
      <c r="I67" s="7">
        <f t="shared" si="3"/>
        <v>359.65</v>
      </c>
      <c r="J67" s="7">
        <f>_xlfn.XLOOKUP(E67,原有表格2!$E:$E,原有表格2!$J:$J)</f>
        <v>359.65</v>
      </c>
      <c r="K67" s="7">
        <f>_xlfn.XLOOKUP(E67,原有表格2!$E:$E,原有表格2!$K:$K)</f>
        <v>0</v>
      </c>
      <c r="M67" t="str">
        <f>_xlfn.XLOOKUP(E67,原有表格2!$E:$E,原有表格2!$M:$M)</f>
        <v>错高乡结巴村</v>
      </c>
    </row>
    <row r="68" spans="1:13">
      <c r="A68" s="261" t="s">
        <v>2719</v>
      </c>
      <c r="B68" s="10"/>
      <c r="C68" s="11"/>
      <c r="D68" s="9">
        <v>2015</v>
      </c>
      <c r="E68" t="s">
        <v>1962</v>
      </c>
      <c r="F68" s="7">
        <f t="shared" si="2"/>
        <v>357.37</v>
      </c>
      <c r="G68" s="7">
        <v>350</v>
      </c>
      <c r="H68" s="17">
        <v>7.37</v>
      </c>
      <c r="I68" s="7">
        <f t="shared" si="3"/>
        <v>307.37</v>
      </c>
      <c r="J68" s="7">
        <f>_xlfn.XLOOKUP(E68,原有表格2!$E:$E,原有表格2!$J:$J)</f>
        <v>307.37</v>
      </c>
      <c r="K68" s="7">
        <f>_xlfn.XLOOKUP(E68,原有表格2!$E:$E,原有表格2!$K:$K)</f>
        <v>0</v>
      </c>
      <c r="M68" t="str">
        <f>_xlfn.XLOOKUP(E68,原有表格2!$E:$E,原有表格2!$M:$M)</f>
        <v>江达乡太昭村</v>
      </c>
    </row>
    <row r="69" spans="1:13">
      <c r="A69" s="261" t="s">
        <v>2720</v>
      </c>
      <c r="B69" s="10"/>
      <c r="C69" s="11"/>
      <c r="D69" s="16">
        <v>2015</v>
      </c>
      <c r="E69" t="s">
        <v>1966</v>
      </c>
      <c r="F69" s="7">
        <f t="shared" si="2"/>
        <v>55</v>
      </c>
      <c r="G69" s="7">
        <v>50</v>
      </c>
      <c r="H69" s="17">
        <v>5</v>
      </c>
      <c r="I69" s="7">
        <f t="shared" si="3"/>
        <v>55</v>
      </c>
      <c r="J69" s="7">
        <f>_xlfn.XLOOKUP(E69,原有表格2!$E:$E,原有表格2!$J:$J)</f>
        <v>55</v>
      </c>
      <c r="K69" s="7">
        <f>_xlfn.XLOOKUP(E69,原有表格2!$E:$E,原有表格2!$K:$K)</f>
        <v>0</v>
      </c>
      <c r="M69" t="str">
        <f>_xlfn.XLOOKUP(E69,原有表格2!$E:$E,原有表格2!$M:$M)</f>
        <v>江达乡太昭村</v>
      </c>
    </row>
    <row r="70" spans="1:13">
      <c r="A70" s="261" t="s">
        <v>2721</v>
      </c>
      <c r="B70" s="10"/>
      <c r="C70" s="11"/>
      <c r="D70" s="16">
        <v>2015</v>
      </c>
      <c r="E70" t="s">
        <v>1970</v>
      </c>
      <c r="F70" s="7">
        <f t="shared" si="2"/>
        <v>200</v>
      </c>
      <c r="G70" s="7">
        <f>_xlfn.XLOOKUP(E70,[2]核实汇总表!$E:$E,[2]核实汇总表!$H:$H)/10000</f>
        <v>200</v>
      </c>
      <c r="H70" s="7">
        <f>_xlfn.XLOOKUP(E70,[2]核实汇总表!$E:$E,[2]核实汇总表!$AF:$AF)/10000</f>
        <v>0</v>
      </c>
      <c r="I70" s="7">
        <f t="shared" si="3"/>
        <v>200</v>
      </c>
      <c r="J70" s="7">
        <f>_xlfn.XLOOKUP(E70,[2]核实汇总表!$E:$E,[2]核实汇总表!$AG:$AG)/10000</f>
        <v>200</v>
      </c>
      <c r="K70" s="7"/>
    </row>
    <row r="71" spans="1:13">
      <c r="A71" s="261" t="s">
        <v>2722</v>
      </c>
      <c r="B71" s="10"/>
      <c r="C71" s="11"/>
      <c r="D71" s="9">
        <v>2015</v>
      </c>
      <c r="E71" t="s">
        <v>1973</v>
      </c>
      <c r="F71" s="7">
        <f t="shared" si="2"/>
        <v>288</v>
      </c>
      <c r="G71" s="7">
        <f>_xlfn.XLOOKUP(E71,[2]核实汇总表!$E:$E,[2]核实汇总表!$H:$H)/10000</f>
        <v>288</v>
      </c>
      <c r="H71" s="7">
        <f>_xlfn.XLOOKUP(E71,[2]核实汇总表!$E:$E,[2]核实汇总表!$AF:$AF)/10000</f>
        <v>0</v>
      </c>
      <c r="I71" s="7">
        <f t="shared" si="3"/>
        <v>288</v>
      </c>
      <c r="J71" s="7">
        <f>_xlfn.XLOOKUP(E71,[2]核实汇总表!$E:$E,[2]核实汇总表!$AG:$AG)/10000</f>
        <v>288</v>
      </c>
      <c r="K71" s="7"/>
    </row>
    <row r="72" spans="1:13">
      <c r="A72" s="261" t="s">
        <v>2723</v>
      </c>
      <c r="B72" s="10"/>
      <c r="C72" s="11"/>
      <c r="D72" s="9">
        <v>2016</v>
      </c>
      <c r="E72" t="s">
        <v>1976</v>
      </c>
      <c r="F72" s="7">
        <f t="shared" si="2"/>
        <v>2500</v>
      </c>
      <c r="G72" s="7">
        <f>_xlfn.XLOOKUP(E72,原有表格2!$E:$E,原有表格2!$G:$G)</f>
        <v>2500</v>
      </c>
      <c r="H72" s="7">
        <f>_xlfn.XLOOKUP(E72,原有表格2!$E:$E,原有表格2!$H:$H)</f>
        <v>0</v>
      </c>
      <c r="I72" s="7">
        <f t="shared" si="3"/>
        <v>2500</v>
      </c>
      <c r="J72" s="7">
        <f>_xlfn.XLOOKUP(E72,原有表格2!$E:$E,原有表格2!$J:$J)</f>
        <v>2500</v>
      </c>
      <c r="K72" s="7">
        <f>_xlfn.XLOOKUP(E72,原有表格2!$E:$E,原有表格2!$K:$K)</f>
        <v>0</v>
      </c>
    </row>
    <row r="73" spans="1:13">
      <c r="A73" s="261" t="s">
        <v>2724</v>
      </c>
      <c r="B73" s="10"/>
      <c r="C73" s="11"/>
      <c r="D73" s="9">
        <v>2016</v>
      </c>
      <c r="E73" t="s">
        <v>1978</v>
      </c>
      <c r="F73" s="7">
        <f t="shared" si="2"/>
        <v>350</v>
      </c>
      <c r="G73" s="7">
        <f>_xlfn.XLOOKUP(E73,[2]核实汇总表!$E:$E,[2]核实汇总表!$I:$I)/10000</f>
        <v>350</v>
      </c>
      <c r="H73" s="7">
        <f>_xlfn.XLOOKUP(E73,原有表格2!$E:$E,原有表格2!$H:$H)</f>
        <v>0</v>
      </c>
      <c r="I73" s="7">
        <f t="shared" si="3"/>
        <v>1012.32</v>
      </c>
      <c r="J73" s="7">
        <f>_xlfn.XLOOKUP(E73,原有表格2!$E:$E,原有表格2!$J:$J)</f>
        <v>700</v>
      </c>
      <c r="K73" s="7">
        <f>_xlfn.XLOOKUP(E73,原有表格2!$E:$E,原有表格2!$K:$K)</f>
        <v>312.32</v>
      </c>
      <c r="M73" t="str">
        <f>_xlfn.XLOOKUP(E73,原有表格2!$E:$E,原有表格2!$M:$M)</f>
        <v>加兴乡</v>
      </c>
    </row>
    <row r="74" spans="1:13">
      <c r="A74" s="261" t="s">
        <v>2725</v>
      </c>
      <c r="B74" s="10"/>
      <c r="C74" s="11"/>
      <c r="D74" s="9">
        <v>2016</v>
      </c>
      <c r="E74" t="s">
        <v>1987</v>
      </c>
      <c r="F74" s="7">
        <f t="shared" si="2"/>
        <v>45</v>
      </c>
      <c r="G74" s="7">
        <f>_xlfn.XLOOKUP(E74,原有表格2!$E:$E,原有表格2!$G:$G)</f>
        <v>45</v>
      </c>
      <c r="H74" s="7">
        <f>_xlfn.XLOOKUP(E74,原有表格2!$E:$E,原有表格2!$H:$H)</f>
        <v>0</v>
      </c>
      <c r="I74" s="7">
        <f t="shared" si="3"/>
        <v>45</v>
      </c>
      <c r="J74" s="7">
        <f>_xlfn.XLOOKUP(E74,原有表格2!$E:$E,原有表格2!$J:$J)</f>
        <v>45</v>
      </c>
      <c r="K74" s="7">
        <f>_xlfn.XLOOKUP(E74,原有表格2!$E:$E,原有表格2!$K:$K)</f>
        <v>0</v>
      </c>
      <c r="M74" t="str">
        <f>_xlfn.XLOOKUP(E74,原有表格2!$E:$E,原有表格2!$M:$M)</f>
        <v>娘浦乡米瑞村</v>
      </c>
    </row>
    <row r="75" spans="1:13">
      <c r="A75" s="261" t="s">
        <v>2726</v>
      </c>
      <c r="B75" s="10"/>
      <c r="C75" s="11"/>
      <c r="D75" s="16">
        <v>2016</v>
      </c>
      <c r="E75" t="s">
        <v>1990</v>
      </c>
      <c r="F75" s="7">
        <f t="shared" si="2"/>
        <v>370</v>
      </c>
      <c r="G75" s="7">
        <f>_xlfn.XLOOKUP(E75,[2]核实汇总表!$E:$E,[2]核实汇总表!$I:$I)/10000</f>
        <v>170</v>
      </c>
      <c r="H75" s="7">
        <f>_xlfn.XLOOKUP(E75,[2]核实汇总表!$E:$E,[2]核实汇总表!$AF:$AF)/10000</f>
        <v>200</v>
      </c>
      <c r="I75" s="7">
        <f t="shared" si="3"/>
        <v>370</v>
      </c>
      <c r="J75" s="7">
        <f>_xlfn.XLOOKUP(E75,[2]核实汇总表!$E:$E,[2]核实汇总表!$AG:$AG)/10000</f>
        <v>370</v>
      </c>
      <c r="K75" s="7"/>
    </row>
    <row r="76" spans="1:13">
      <c r="A76" s="261" t="s">
        <v>2727</v>
      </c>
      <c r="B76" s="10"/>
      <c r="C76" s="11"/>
      <c r="D76" s="16">
        <v>2016</v>
      </c>
      <c r="E76" t="s">
        <v>1992</v>
      </c>
      <c r="F76" s="7">
        <f t="shared" si="2"/>
        <v>320</v>
      </c>
      <c r="G76" s="7">
        <f>_xlfn.XLOOKUP(E76,[2]核实汇总表!$E:$E,[2]核实汇总表!$I:$I)/10000</f>
        <v>70</v>
      </c>
      <c r="H76" s="7">
        <f>_xlfn.XLOOKUP(E76,[2]核实汇总表!$E:$E,[2]核实汇总表!$AF:$AF)/10000</f>
        <v>250</v>
      </c>
      <c r="I76" s="7">
        <f t="shared" si="3"/>
        <v>320</v>
      </c>
      <c r="J76" s="7">
        <f>_xlfn.XLOOKUP(E76,[2]核实汇总表!$E:$E,[2]核实汇总表!$AG:$AG)/10000</f>
        <v>320</v>
      </c>
      <c r="K76" s="7"/>
    </row>
    <row r="77" spans="1:13">
      <c r="A77" s="261" t="s">
        <v>2728</v>
      </c>
      <c r="B77" s="10"/>
      <c r="C77" s="11"/>
      <c r="D77" s="16">
        <v>2016</v>
      </c>
      <c r="E77" t="s">
        <v>1997</v>
      </c>
      <c r="F77" s="7">
        <f t="shared" si="2"/>
        <v>50</v>
      </c>
      <c r="G77" s="7">
        <f>_xlfn.XLOOKUP(E77,[2]核实汇总表!$E:$E,[2]核实汇总表!$I:$I)/10000</f>
        <v>0</v>
      </c>
      <c r="H77" s="7">
        <f>_xlfn.XLOOKUP(E77,[2]核实汇总表!$E:$E,[2]核实汇总表!$AF:$AF)/10000</f>
        <v>50</v>
      </c>
      <c r="I77" s="7">
        <f t="shared" si="3"/>
        <v>50</v>
      </c>
      <c r="J77" s="7">
        <f>_xlfn.XLOOKUP(E77,[2]核实汇总表!$E:$E,[2]核实汇总表!$AG:$AG)/10000</f>
        <v>50</v>
      </c>
      <c r="K77" s="7"/>
    </row>
    <row r="78" spans="1:13">
      <c r="A78" s="261" t="s">
        <v>2729</v>
      </c>
      <c r="B78" s="10"/>
      <c r="C78" s="11"/>
      <c r="D78" s="16">
        <v>2016</v>
      </c>
      <c r="E78" t="s">
        <v>2001</v>
      </c>
      <c r="F78" s="7">
        <f t="shared" si="2"/>
        <v>1180</v>
      </c>
      <c r="G78" s="7">
        <f>_xlfn.XLOOKUP(E78,[2]核实汇总表!$E:$E,[2]核实汇总表!$H:$H)/10000</f>
        <v>1180</v>
      </c>
      <c r="H78" s="7">
        <f>_xlfn.XLOOKUP(E78,[2]核实汇总表!$E:$E,[2]核实汇总表!$AF:$AF)/10000</f>
        <v>0</v>
      </c>
      <c r="I78" s="7">
        <f t="shared" si="3"/>
        <v>1180</v>
      </c>
      <c r="J78" s="7">
        <f>_xlfn.XLOOKUP(E78,[2]核实汇总表!$E:$E,[2]核实汇总表!$AG:$AG)/10000</f>
        <v>1180</v>
      </c>
      <c r="K78" s="7"/>
    </row>
    <row r="79" spans="1:13">
      <c r="A79" s="261" t="s">
        <v>2730</v>
      </c>
      <c r="B79" s="10"/>
      <c r="C79" s="11"/>
      <c r="D79" s="9">
        <v>2016</v>
      </c>
      <c r="E79" t="s">
        <v>2007</v>
      </c>
      <c r="F79" s="7">
        <f t="shared" si="2"/>
        <v>690</v>
      </c>
      <c r="G79" s="7">
        <f>_xlfn.XLOOKUP(E79,[2]核实汇总表!$E:$E,[2]核实汇总表!$H:$H)/10000</f>
        <v>690</v>
      </c>
      <c r="H79" s="7">
        <f>_xlfn.XLOOKUP(E79,[2]核实汇总表!$E:$E,[2]核实汇总表!$AF:$AF)/10000</f>
        <v>0</v>
      </c>
      <c r="I79" s="7">
        <f t="shared" si="3"/>
        <v>690</v>
      </c>
      <c r="J79" s="7">
        <f>_xlfn.XLOOKUP(E79,[2]核实汇总表!$E:$E,[2]核实汇总表!$AG:$AG)/10000</f>
        <v>690</v>
      </c>
      <c r="K79" s="7"/>
    </row>
    <row r="80" spans="1:13">
      <c r="A80" s="261" t="s">
        <v>2731</v>
      </c>
      <c r="B80" s="10"/>
      <c r="C80" s="11"/>
      <c r="D80" s="9">
        <v>2016</v>
      </c>
      <c r="E80" t="s">
        <v>2009</v>
      </c>
      <c r="F80" s="7">
        <f t="shared" si="2"/>
        <v>1211</v>
      </c>
      <c r="G80" s="7">
        <f>_xlfn.XLOOKUP(E80,[2]核实汇总表!$E:$E,[2]核实汇总表!$H:$H)/10000</f>
        <v>1211</v>
      </c>
      <c r="H80" s="7">
        <f>_xlfn.XLOOKUP(E80,[2]核实汇总表!$E:$E,[2]核实汇总表!$AF:$AF)/10000</f>
        <v>0</v>
      </c>
      <c r="I80" s="7">
        <f t="shared" si="3"/>
        <v>1211</v>
      </c>
      <c r="J80" s="7">
        <f>_xlfn.XLOOKUP(E80,[2]核实汇总表!$E:$E,[2]核实汇总表!$AG:$AG)/10000</f>
        <v>1211</v>
      </c>
      <c r="K80" s="7"/>
    </row>
    <row r="81" spans="1:13">
      <c r="A81" s="261" t="s">
        <v>2732</v>
      </c>
      <c r="B81" s="10"/>
      <c r="C81" s="11"/>
      <c r="D81" s="9">
        <v>2016</v>
      </c>
      <c r="E81" t="s">
        <v>2011</v>
      </c>
      <c r="F81" s="7">
        <f t="shared" si="2"/>
        <v>195.3</v>
      </c>
      <c r="G81" s="7">
        <f>_xlfn.XLOOKUP(E81,[2]核实汇总表!$E:$E,[2]核实汇总表!$H:$H)/10000</f>
        <v>195.3</v>
      </c>
      <c r="H81" s="7">
        <f>_xlfn.XLOOKUP(E81,[2]核实汇总表!$E:$E,[2]核实汇总表!$AF:$AF)/10000</f>
        <v>0</v>
      </c>
      <c r="I81" s="7">
        <f t="shared" si="3"/>
        <v>195.3</v>
      </c>
      <c r="J81" s="7">
        <f>_xlfn.XLOOKUP(E81,[2]核实汇总表!$E:$E,[2]核实汇总表!$AG:$AG)/10000</f>
        <v>195.3</v>
      </c>
      <c r="K81" s="7"/>
    </row>
    <row r="82" spans="1:13">
      <c r="A82" s="261" t="s">
        <v>2733</v>
      </c>
      <c r="B82" s="10"/>
      <c r="C82" s="11"/>
      <c r="D82" s="9">
        <v>2017</v>
      </c>
      <c r="E82" t="s">
        <v>2014</v>
      </c>
      <c r="F82" s="7">
        <f t="shared" si="2"/>
        <v>1000</v>
      </c>
      <c r="G82" s="7">
        <f>_xlfn.XLOOKUP(E82,原有表格2!$E:$E,原有表格2!$G:$G)</f>
        <v>1000</v>
      </c>
      <c r="H82" s="7">
        <f>_xlfn.XLOOKUP(E82,原有表格2!$E:$E,原有表格2!$H:$H)</f>
        <v>0</v>
      </c>
      <c r="I82" s="7">
        <f t="shared" si="3"/>
        <v>9240.73</v>
      </c>
      <c r="J82" s="7">
        <f>_xlfn.XLOOKUP(E82,原有表格2!$E:$E,原有表格2!$J:$J)</f>
        <v>1000</v>
      </c>
      <c r="K82" s="7">
        <f>_xlfn.XLOOKUP(E82,原有表格2!$E:$E,原有表格2!$K:$K)</f>
        <v>8240.73</v>
      </c>
      <c r="M82" t="str">
        <f>_xlfn.XLOOKUP(E82,原有表格2!$E:$E,原有表格2!$M:$M)</f>
        <v>巴河镇拉如村</v>
      </c>
    </row>
    <row r="83" spans="1:13">
      <c r="A83" s="261" t="s">
        <v>2734</v>
      </c>
      <c r="B83" s="10"/>
      <c r="C83" s="11"/>
      <c r="D83" s="9">
        <v>2017</v>
      </c>
      <c r="E83" t="s">
        <v>2017</v>
      </c>
      <c r="F83" s="7">
        <f t="shared" si="2"/>
        <v>513</v>
      </c>
      <c r="G83" s="7">
        <f>_xlfn.XLOOKUP(E83,原有表格2!$E:$E,原有表格2!$G:$G)</f>
        <v>513</v>
      </c>
      <c r="H83" s="7">
        <f>_xlfn.XLOOKUP(E83,原有表格2!$E:$E,原有表格2!$H:$H)</f>
        <v>0</v>
      </c>
      <c r="I83" s="7">
        <f t="shared" si="3"/>
        <v>513</v>
      </c>
      <c r="J83" s="7">
        <f>_xlfn.XLOOKUP(E83,原有表格2!$E:$E,原有表格2!$J:$J)</f>
        <v>513</v>
      </c>
      <c r="K83" s="7">
        <f>_xlfn.XLOOKUP(E83,原有表格2!$E:$E,原有表格2!$K:$K)</f>
        <v>0</v>
      </c>
      <c r="M83" t="str">
        <f>_xlfn.XLOOKUP(E83,原有表格2!$E:$E,原有表格2!$M:$M)</f>
        <v/>
      </c>
    </row>
    <row r="84" spans="1:13">
      <c r="A84" s="261" t="s">
        <v>2735</v>
      </c>
      <c r="B84" s="10"/>
      <c r="C84" s="11"/>
      <c r="D84" s="9">
        <v>2017</v>
      </c>
      <c r="E84" t="s">
        <v>2019</v>
      </c>
      <c r="F84" s="7">
        <f t="shared" si="2"/>
        <v>30</v>
      </c>
      <c r="G84" s="7">
        <f>_xlfn.XLOOKUP(E84,原有表格2!$E:$E,原有表格2!$G:$G)</f>
        <v>30</v>
      </c>
      <c r="H84" s="7">
        <f>_xlfn.XLOOKUP(E84,原有表格2!$E:$E,原有表格2!$H:$H)</f>
        <v>0</v>
      </c>
      <c r="I84" s="7">
        <f t="shared" si="3"/>
        <v>30</v>
      </c>
      <c r="J84" s="7">
        <f>_xlfn.XLOOKUP(E84,原有表格2!$E:$E,原有表格2!$J:$J)</f>
        <v>30</v>
      </c>
      <c r="K84" s="7">
        <f>_xlfn.XLOOKUP(E84,原有表格2!$E:$E,原有表格2!$K:$K)</f>
        <v>0</v>
      </c>
      <c r="M84" t="str">
        <f>_xlfn.XLOOKUP(E84,原有表格2!$E:$E,原有表格2!$M:$M)</f>
        <v>仲莎乡贡巴村</v>
      </c>
    </row>
    <row r="85" spans="1:13">
      <c r="A85" s="261" t="s">
        <v>2736</v>
      </c>
      <c r="B85" s="10"/>
      <c r="C85" s="11"/>
      <c r="D85" s="9">
        <v>2017</v>
      </c>
      <c r="E85" t="s">
        <v>2027</v>
      </c>
      <c r="F85" s="7">
        <f t="shared" si="2"/>
        <v>400</v>
      </c>
      <c r="G85" s="7">
        <f>_xlfn.XLOOKUP(E85,原有表格2!$E:$E,原有表格2!$G:$G)</f>
        <v>400</v>
      </c>
      <c r="H85" s="7">
        <f>_xlfn.XLOOKUP(E85,原有表格2!$E:$E,原有表格2!$H:$H)</f>
        <v>0</v>
      </c>
      <c r="I85" s="7">
        <f t="shared" si="3"/>
        <v>400</v>
      </c>
      <c r="J85" s="7">
        <f>_xlfn.XLOOKUP(E85,原有表格2!$E:$E,原有表格2!$J:$J)</f>
        <v>400</v>
      </c>
      <c r="K85" s="7">
        <f>_xlfn.XLOOKUP(E85,原有表格2!$E:$E,原有表格2!$K:$K)</f>
        <v>0</v>
      </c>
      <c r="M85" t="str">
        <f>_xlfn.XLOOKUP(E85,原有表格2!$E:$E,原有表格2!$M:$M)</f>
        <v>巴河镇叮当村</v>
      </c>
    </row>
    <row r="86" spans="1:13">
      <c r="A86" s="261" t="s">
        <v>2737</v>
      </c>
      <c r="B86" s="10"/>
      <c r="C86" s="11"/>
      <c r="D86" s="9">
        <v>2017</v>
      </c>
      <c r="E86" t="s">
        <v>2031</v>
      </c>
      <c r="F86" s="7">
        <f t="shared" si="2"/>
        <v>900</v>
      </c>
      <c r="G86" s="7">
        <f>_xlfn.XLOOKUP(E86,原有表格2!$E:$E,原有表格2!$G:$G)</f>
        <v>900</v>
      </c>
      <c r="H86" s="7">
        <f>_xlfn.XLOOKUP(E86,原有表格2!$E:$E,原有表格2!$H:$H)</f>
        <v>0</v>
      </c>
      <c r="I86" s="7">
        <f t="shared" si="3"/>
        <v>900</v>
      </c>
      <c r="J86" s="7">
        <f>_xlfn.XLOOKUP(E86,原有表格2!$E:$E,原有表格2!$J:$J)</f>
        <v>900</v>
      </c>
      <c r="K86" s="7">
        <f>_xlfn.XLOOKUP(E86,原有表格2!$E:$E,原有表格2!$K:$K)</f>
        <v>0</v>
      </c>
      <c r="M86" t="str">
        <f>_xlfn.XLOOKUP(E86,原有表格2!$E:$E,原有表格2!$M:$M)</f>
        <v>朱拉乡柳四朗村</v>
      </c>
    </row>
    <row r="87" spans="1:13">
      <c r="A87" s="261" t="s">
        <v>2738</v>
      </c>
      <c r="B87" s="10"/>
      <c r="C87" s="11"/>
      <c r="D87" s="9">
        <v>2017</v>
      </c>
      <c r="E87" t="s">
        <v>2036</v>
      </c>
      <c r="F87" s="7">
        <f t="shared" si="2"/>
        <v>200</v>
      </c>
      <c r="G87" s="7">
        <f>_xlfn.XLOOKUP(E87,原有表格2!$E:$E,原有表格2!$G:$G)</f>
        <v>200</v>
      </c>
      <c r="H87" s="7">
        <f>_xlfn.XLOOKUP(E87,原有表格2!$E:$E,原有表格2!$H:$H)</f>
        <v>0</v>
      </c>
      <c r="I87" s="7">
        <f t="shared" si="3"/>
        <v>200</v>
      </c>
      <c r="J87" s="7">
        <f>_xlfn.XLOOKUP(E87,原有表格2!$E:$E,原有表格2!$J:$J)</f>
        <v>200</v>
      </c>
      <c r="K87" s="7">
        <f>_xlfn.XLOOKUP(E87,原有表格2!$E:$E,原有表格2!$K:$K)</f>
        <v>0</v>
      </c>
      <c r="M87" t="str">
        <f>_xlfn.XLOOKUP(E87,原有表格2!$E:$E,原有表格2!$M:$M)</f>
        <v>朱拉乡扎热村</v>
      </c>
    </row>
    <row r="88" spans="1:13">
      <c r="A88" s="261" t="s">
        <v>2739</v>
      </c>
      <c r="B88" s="10"/>
      <c r="C88" s="11"/>
      <c r="D88" s="9">
        <v>2017</v>
      </c>
      <c r="E88" t="s">
        <v>2038</v>
      </c>
      <c r="F88" s="7">
        <f t="shared" si="2"/>
        <v>182.7</v>
      </c>
      <c r="G88" s="7">
        <f>_xlfn.XLOOKUP(E88,[2]核实汇总表!$E:$E,[2]核实汇总表!$I:$I)/10000</f>
        <v>182.7</v>
      </c>
      <c r="H88" s="7">
        <f>_xlfn.XLOOKUP(E88,原有表格2!$E:$E,原有表格2!$H:$H)</f>
        <v>0</v>
      </c>
      <c r="I88" s="7">
        <f t="shared" si="3"/>
        <v>329.8037</v>
      </c>
      <c r="J88" s="7">
        <f>_xlfn.XLOOKUP(E88,原有表格2!$E:$E,原有表格2!$J:$J)</f>
        <v>233.25</v>
      </c>
      <c r="K88" s="7">
        <f>_xlfn.XLOOKUP(E88,原有表格2!$E:$E,原有表格2!$K:$K)</f>
        <v>96.5537</v>
      </c>
      <c r="M88" t="str">
        <f>_xlfn.XLOOKUP(E88,原有表格2!$E:$E,原有表格2!$M:$M)</f>
        <v>加兴乡松多村</v>
      </c>
    </row>
    <row r="89" spans="1:13">
      <c r="A89" s="261" t="s">
        <v>2740</v>
      </c>
      <c r="B89" s="10"/>
      <c r="C89" s="11"/>
      <c r="D89" s="9">
        <v>2017</v>
      </c>
      <c r="E89" t="s">
        <v>2044</v>
      </c>
      <c r="F89" s="7">
        <f t="shared" si="2"/>
        <v>80</v>
      </c>
      <c r="G89" s="7">
        <f>_xlfn.XLOOKUP(E89,原有表格2!$E:$E,原有表格2!$G:$G)</f>
        <v>50</v>
      </c>
      <c r="H89" s="7">
        <f>_xlfn.XLOOKUP(E89,原有表格2!$E:$E,原有表格2!$H:$H)</f>
        <v>30</v>
      </c>
      <c r="I89" s="7">
        <f t="shared" si="3"/>
        <v>80</v>
      </c>
      <c r="J89" s="7">
        <f>_xlfn.XLOOKUP(E89,原有表格2!$E:$E,原有表格2!$J:$J)</f>
        <v>50</v>
      </c>
      <c r="K89" s="7">
        <f>_xlfn.XLOOKUP(E89,原有表格2!$E:$E,原有表格2!$K:$K)</f>
        <v>30</v>
      </c>
      <c r="M89" t="str">
        <f>_xlfn.XLOOKUP(E89,原有表格2!$E:$E,原有表格2!$M:$M)</f>
        <v>工布江达镇达帕萨村</v>
      </c>
    </row>
    <row r="90" spans="1:13">
      <c r="A90" s="261" t="s">
        <v>2741</v>
      </c>
      <c r="B90" s="10"/>
      <c r="C90" s="11"/>
      <c r="D90" s="9">
        <v>2017</v>
      </c>
      <c r="E90" t="s">
        <v>2047</v>
      </c>
      <c r="F90" s="7">
        <f t="shared" si="2"/>
        <v>50</v>
      </c>
      <c r="G90" s="7">
        <f>_xlfn.XLOOKUP(E90,原有表格2!$E:$E,原有表格2!$G:$G)</f>
        <v>50</v>
      </c>
      <c r="H90" s="7">
        <f>_xlfn.XLOOKUP(E90,原有表格2!$E:$E,原有表格2!$H:$H)</f>
        <v>0</v>
      </c>
      <c r="I90" s="7">
        <f t="shared" si="3"/>
        <v>50</v>
      </c>
      <c r="J90" s="7">
        <f>_xlfn.XLOOKUP(E90,原有表格2!$E:$E,原有表格2!$J:$J)</f>
        <v>50</v>
      </c>
      <c r="K90" s="7">
        <f>_xlfn.XLOOKUP(E90,原有表格2!$E:$E,原有表格2!$K:$K)</f>
        <v>0</v>
      </c>
      <c r="M90" t="str">
        <f>_xlfn.XLOOKUP(E90,原有表格2!$E:$E,原有表格2!$M:$M)</f>
        <v>巴河镇东玛村</v>
      </c>
    </row>
    <row r="91" spans="1:13">
      <c r="A91" s="261" t="s">
        <v>2742</v>
      </c>
      <c r="B91" s="10"/>
      <c r="C91" s="11"/>
      <c r="D91" s="9">
        <v>2017</v>
      </c>
      <c r="E91" t="s">
        <v>2050</v>
      </c>
      <c r="F91" s="7">
        <f t="shared" si="2"/>
        <v>200</v>
      </c>
      <c r="G91" s="7">
        <f>_xlfn.XLOOKUP(E91,原有表格2!$E:$E,原有表格2!$G:$G)</f>
        <v>50</v>
      </c>
      <c r="H91" s="7">
        <f>_xlfn.XLOOKUP(E91,原有表格2!$E:$E,原有表格2!$H:$H)</f>
        <v>150</v>
      </c>
      <c r="I91" s="7">
        <f t="shared" si="3"/>
        <v>196.132651</v>
      </c>
      <c r="J91" s="7">
        <f>_xlfn.XLOOKUP(E91,原有表格2!$E:$E,原有表格2!$J:$J)</f>
        <v>50</v>
      </c>
      <c r="K91" s="7">
        <f>_xlfn.XLOOKUP(E91,原有表格2!$E:$E,原有表格2!$K:$K)</f>
        <v>146.132651</v>
      </c>
      <c r="M91" t="str">
        <f>_xlfn.XLOOKUP(E91,原有表格2!$E:$E,原有表格2!$M:$M)</f>
        <v>仲莎乡</v>
      </c>
    </row>
    <row r="92" spans="1:13">
      <c r="A92" s="261" t="s">
        <v>2743</v>
      </c>
      <c r="B92" s="10"/>
      <c r="C92" s="11"/>
      <c r="D92" s="9">
        <v>2017</v>
      </c>
      <c r="E92" t="s">
        <v>2054</v>
      </c>
      <c r="F92" s="7">
        <f t="shared" si="2"/>
        <v>62</v>
      </c>
      <c r="G92" s="7">
        <f>_xlfn.XLOOKUP(E92,原有表格2!$E:$E,原有表格2!$G:$G)</f>
        <v>50</v>
      </c>
      <c r="H92" s="7">
        <f>_xlfn.XLOOKUP(E92,原有表格2!$E:$E,原有表格2!$H:$H)</f>
        <v>12</v>
      </c>
      <c r="I92" s="7">
        <f t="shared" si="3"/>
        <v>49.62</v>
      </c>
      <c r="J92" s="7">
        <f>_xlfn.XLOOKUP(E92,原有表格2!$E:$E,原有表格2!$J:$J)</f>
        <v>49.62</v>
      </c>
      <c r="K92" s="7">
        <f>_xlfn.XLOOKUP(E92,原有表格2!$E:$E,原有表格2!$K:$K)</f>
        <v>0</v>
      </c>
      <c r="M92" t="str">
        <f>_xlfn.XLOOKUP(E92,原有表格2!$E:$E,原有表格2!$M:$M)</f>
        <v>仲莎乡翁布朗村</v>
      </c>
    </row>
    <row r="93" spans="1:13">
      <c r="A93" s="261" t="s">
        <v>2744</v>
      </c>
      <c r="B93" s="10"/>
      <c r="C93" s="11"/>
      <c r="D93" s="9">
        <v>2017</v>
      </c>
      <c r="E93" t="s">
        <v>2059</v>
      </c>
      <c r="F93" s="7">
        <f t="shared" si="2"/>
        <v>520</v>
      </c>
      <c r="G93" s="7">
        <f>_xlfn.XLOOKUP(E93,原有表格2!$E:$E,原有表格2!$G:$G)</f>
        <v>50</v>
      </c>
      <c r="H93" s="7">
        <f>_xlfn.XLOOKUP(E93,原有表格2!$E:$E,原有表格2!$H:$H)</f>
        <v>470</v>
      </c>
      <c r="I93" s="7">
        <f t="shared" si="3"/>
        <v>435.48</v>
      </c>
      <c r="J93" s="7">
        <f>_xlfn.XLOOKUP(E93,原有表格2!$E:$E,原有表格2!$J:$J)</f>
        <v>50</v>
      </c>
      <c r="K93" s="7">
        <f>_xlfn.XLOOKUP(E93,原有表格2!$E:$E,原有表格2!$K:$K)</f>
        <v>385.48</v>
      </c>
      <c r="M93" t="str">
        <f>_xlfn.XLOOKUP(E93,原有表格2!$E:$E,原有表格2!$M:$M)</f>
        <v>巴河镇拉如村</v>
      </c>
    </row>
    <row r="94" spans="1:13">
      <c r="A94" s="261" t="s">
        <v>2745</v>
      </c>
      <c r="B94" s="10"/>
      <c r="C94" s="11"/>
      <c r="D94" s="9">
        <v>2017</v>
      </c>
      <c r="E94" t="s">
        <v>2064</v>
      </c>
      <c r="F94" s="7">
        <f t="shared" si="2"/>
        <v>70</v>
      </c>
      <c r="G94" s="7">
        <f>_xlfn.XLOOKUP(E94,原有表格2!$E:$E,原有表格2!$G:$G)</f>
        <v>50</v>
      </c>
      <c r="H94" s="7">
        <f>_xlfn.XLOOKUP(E94,原有表格2!$E:$E,原有表格2!$H:$H)</f>
        <v>20</v>
      </c>
      <c r="I94" s="7">
        <f t="shared" si="3"/>
        <v>70</v>
      </c>
      <c r="J94" s="7">
        <f>_xlfn.XLOOKUP(E94,原有表格2!$E:$E,原有表格2!$J:$J)</f>
        <v>50</v>
      </c>
      <c r="K94" s="7">
        <f>_xlfn.XLOOKUP(E94,原有表格2!$E:$E,原有表格2!$K:$K)</f>
        <v>20</v>
      </c>
      <c r="M94" t="str">
        <f>_xlfn.XLOOKUP(E94,原有表格2!$E:$E,原有表格2!$M:$M)</f>
        <v>加兴乡西朗村</v>
      </c>
    </row>
    <row r="95" spans="1:13">
      <c r="A95" s="261" t="s">
        <v>2746</v>
      </c>
      <c r="B95" s="10"/>
      <c r="C95" s="11"/>
      <c r="D95" s="9">
        <v>2017</v>
      </c>
      <c r="E95" t="s">
        <v>2068</v>
      </c>
      <c r="F95" s="7">
        <f t="shared" si="2"/>
        <v>50</v>
      </c>
      <c r="G95" s="7">
        <f>_xlfn.XLOOKUP(E95,[2]核实汇总表!$E:$E,[2]核实汇总表!$I:$I)/10000</f>
        <v>50</v>
      </c>
      <c r="H95" s="7">
        <f>_xlfn.XLOOKUP(E95,原有表格2!$E:$E,原有表格2!$H:$H)</f>
        <v>0</v>
      </c>
      <c r="I95" s="7">
        <f t="shared" si="3"/>
        <v>225.665117</v>
      </c>
      <c r="J95" s="7">
        <f>_xlfn.XLOOKUP(E95,原有表格2!$E:$E,原有表格2!$J:$J)</f>
        <v>150</v>
      </c>
      <c r="K95" s="7">
        <f>_xlfn.XLOOKUP(E95,原有表格2!$E:$E,原有表格2!$K:$K)</f>
        <v>75.665117</v>
      </c>
      <c r="M95" t="str">
        <f>_xlfn.XLOOKUP(E95,原有表格2!$E:$E,原有表格2!$M:$M)</f>
        <v>巴河镇孜木宗村</v>
      </c>
    </row>
    <row r="96" spans="1:13">
      <c r="A96" s="261" t="s">
        <v>2747</v>
      </c>
      <c r="B96" s="10"/>
      <c r="C96" s="11"/>
      <c r="D96" s="9">
        <v>2017</v>
      </c>
      <c r="E96" t="s">
        <v>2074</v>
      </c>
      <c r="F96" s="7">
        <f t="shared" si="2"/>
        <v>51</v>
      </c>
      <c r="G96" s="7">
        <f>_xlfn.XLOOKUP(E96,原有表格2!$E:$E,原有表格2!$G:$G)</f>
        <v>50</v>
      </c>
      <c r="H96" s="7">
        <f>_xlfn.XLOOKUP(E96,原有表格2!$E:$E,原有表格2!$H:$H)</f>
        <v>1</v>
      </c>
      <c r="I96" s="7">
        <f t="shared" si="3"/>
        <v>50</v>
      </c>
      <c r="J96" s="7">
        <f>_xlfn.XLOOKUP(E96,原有表格2!$E:$E,原有表格2!$J:$J)</f>
        <v>50</v>
      </c>
      <c r="K96" s="7">
        <f>_xlfn.XLOOKUP(E96,原有表格2!$E:$E,原有表格2!$K:$K)</f>
        <v>0</v>
      </c>
      <c r="M96" t="str">
        <f>_xlfn.XLOOKUP(E96,原有表格2!$E:$E,原有表格2!$M:$M)</f>
        <v>朱拉乡扎热村</v>
      </c>
    </row>
    <row r="97" spans="1:13">
      <c r="A97" s="261" t="s">
        <v>2748</v>
      </c>
      <c r="B97" s="10"/>
      <c r="C97" s="11"/>
      <c r="D97" s="16">
        <v>2017</v>
      </c>
      <c r="E97" t="s">
        <v>2079</v>
      </c>
      <c r="F97" s="7">
        <f t="shared" si="2"/>
        <v>50</v>
      </c>
      <c r="G97" s="7">
        <f>_xlfn.XLOOKUP(E97,原有表格2!$E:$E,原有表格2!$G:$G)</f>
        <v>50</v>
      </c>
      <c r="H97" s="7">
        <f>_xlfn.XLOOKUP(E97,原有表格2!$E:$E,原有表格2!$H:$H)</f>
        <v>0</v>
      </c>
      <c r="I97" s="7">
        <f t="shared" si="3"/>
        <v>50</v>
      </c>
      <c r="J97" s="7">
        <f>_xlfn.XLOOKUP(E97,原有表格2!$E:$E,原有表格2!$J:$J)</f>
        <v>50</v>
      </c>
      <c r="K97" s="7">
        <f>_xlfn.XLOOKUP(E97,原有表格2!$E:$E,原有表格2!$K:$K)</f>
        <v>0</v>
      </c>
      <c r="M97" t="str">
        <f>_xlfn.XLOOKUP(E97,原有表格2!$E:$E,原有表格2!$M:$M)</f>
        <v>巴河镇秀巴村</v>
      </c>
    </row>
    <row r="98" spans="1:13">
      <c r="A98" s="261" t="s">
        <v>2749</v>
      </c>
      <c r="B98" s="10"/>
      <c r="C98" s="11"/>
      <c r="D98" s="16">
        <v>2017</v>
      </c>
      <c r="E98" t="s">
        <v>2084</v>
      </c>
      <c r="F98" s="7">
        <f t="shared" si="2"/>
        <v>60</v>
      </c>
      <c r="G98" s="7">
        <f>_xlfn.XLOOKUP(E98,原有表格2!$E:$E,原有表格2!$G:$G)</f>
        <v>50</v>
      </c>
      <c r="H98" s="7">
        <f>_xlfn.XLOOKUP(E98,原有表格2!$E:$E,原有表格2!$H:$H)</f>
        <v>10</v>
      </c>
      <c r="I98" s="7">
        <f t="shared" si="3"/>
        <v>60</v>
      </c>
      <c r="J98" s="7">
        <f>_xlfn.XLOOKUP(E98,原有表格2!$E:$E,原有表格2!$J:$J)</f>
        <v>50</v>
      </c>
      <c r="K98" s="7">
        <f>_xlfn.XLOOKUP(E98,原有表格2!$E:$E,原有表格2!$K:$K)</f>
        <v>10</v>
      </c>
      <c r="M98" t="str">
        <f>_xlfn.XLOOKUP(E98,原有表格2!$E:$E,原有表格2!$M:$M)</f>
        <v>工布江达镇</v>
      </c>
    </row>
    <row r="99" spans="1:13">
      <c r="A99" s="261" t="s">
        <v>2750</v>
      </c>
      <c r="B99" s="10"/>
      <c r="C99" s="11"/>
      <c r="D99" s="16">
        <v>2017</v>
      </c>
      <c r="E99" t="s">
        <v>2086</v>
      </c>
      <c r="F99" s="7">
        <f t="shared" si="2"/>
        <v>50</v>
      </c>
      <c r="G99" s="7">
        <f>_xlfn.XLOOKUP(E99,原有表格2!$E:$E,原有表格2!$G:$G)</f>
        <v>50</v>
      </c>
      <c r="H99" s="7">
        <f>_xlfn.XLOOKUP(E99,原有表格2!$E:$E,原有表格2!$H:$H)</f>
        <v>0</v>
      </c>
      <c r="I99" s="7">
        <f t="shared" si="3"/>
        <v>50</v>
      </c>
      <c r="J99" s="7">
        <f>_xlfn.XLOOKUP(E99,原有表格2!$E:$E,原有表格2!$J:$J)</f>
        <v>50</v>
      </c>
      <c r="K99" s="7">
        <f>_xlfn.XLOOKUP(E99,原有表格2!$E:$E,原有表格2!$K:$K)</f>
        <v>0</v>
      </c>
      <c r="M99" t="str">
        <f>_xlfn.XLOOKUP(E99,原有表格2!$E:$E,原有表格2!$M:$M)</f>
        <v>金达镇雪村</v>
      </c>
    </row>
    <row r="100" spans="1:13">
      <c r="A100" s="261" t="s">
        <v>2751</v>
      </c>
      <c r="B100" s="10"/>
      <c r="C100" s="11"/>
      <c r="D100" s="16">
        <v>2017</v>
      </c>
      <c r="E100" t="s">
        <v>2092</v>
      </c>
      <c r="F100" s="7">
        <f t="shared" si="2"/>
        <v>50</v>
      </c>
      <c r="G100" s="7">
        <f>_xlfn.XLOOKUP(E100,原有表格2!$E:$E,原有表格2!$G:$G)</f>
        <v>50</v>
      </c>
      <c r="H100" s="7">
        <f>_xlfn.XLOOKUP(E100,原有表格2!$E:$E,原有表格2!$H:$H)</f>
        <v>0</v>
      </c>
      <c r="I100" s="7">
        <f t="shared" si="3"/>
        <v>50</v>
      </c>
      <c r="J100" s="7">
        <f>_xlfn.XLOOKUP(E100,原有表格2!$E:$E,原有表格2!$J:$J)</f>
        <v>50</v>
      </c>
      <c r="K100" s="7">
        <f>_xlfn.XLOOKUP(E100,原有表格2!$E:$E,原有表格2!$K:$K)</f>
        <v>0</v>
      </c>
      <c r="M100" t="str">
        <f>_xlfn.XLOOKUP(E100,原有表格2!$E:$E,原有表格2!$M:$M)</f>
        <v>巴河镇雪卡村</v>
      </c>
    </row>
    <row r="101" spans="1:13">
      <c r="A101" s="261" t="s">
        <v>2752</v>
      </c>
      <c r="B101" s="10"/>
      <c r="C101" s="11"/>
      <c r="D101" s="9">
        <v>2017</v>
      </c>
      <c r="E101" t="s">
        <v>2094</v>
      </c>
      <c r="F101" s="7">
        <f t="shared" si="2"/>
        <v>52</v>
      </c>
      <c r="G101" s="7">
        <f>_xlfn.XLOOKUP(E101,原有表格2!$E:$E,原有表格2!$G:$G)</f>
        <v>50</v>
      </c>
      <c r="H101" s="7">
        <f>_xlfn.XLOOKUP(E101,原有表格2!$E:$E,原有表格2!$H:$H)</f>
        <v>2</v>
      </c>
      <c r="I101" s="7">
        <f t="shared" si="3"/>
        <v>52</v>
      </c>
      <c r="J101" s="7">
        <f>_xlfn.XLOOKUP(E101,原有表格2!$E:$E,原有表格2!$J:$J)</f>
        <v>50</v>
      </c>
      <c r="K101" s="7">
        <f>_xlfn.XLOOKUP(E101,原有表格2!$E:$E,原有表格2!$K:$K)</f>
        <v>2</v>
      </c>
      <c r="M101" t="str">
        <f>_xlfn.XLOOKUP(E101,原有表格2!$E:$E,原有表格2!$M:$M)</f>
        <v>仲莎乡巴朗村</v>
      </c>
    </row>
    <row r="102" spans="1:13">
      <c r="A102" s="261" t="s">
        <v>2753</v>
      </c>
      <c r="B102" s="10"/>
      <c r="C102" s="11"/>
      <c r="D102" s="9">
        <v>2017</v>
      </c>
      <c r="E102" t="s">
        <v>2099</v>
      </c>
      <c r="F102" s="7">
        <f t="shared" si="2"/>
        <v>51</v>
      </c>
      <c r="G102" s="7">
        <f>_xlfn.XLOOKUP(E102,原有表格2!$E:$E,原有表格2!$G:$G)</f>
        <v>50</v>
      </c>
      <c r="H102" s="7">
        <f>_xlfn.XLOOKUP(E102,原有表格2!$E:$E,原有表格2!$H:$H)</f>
        <v>1</v>
      </c>
      <c r="I102" s="7">
        <f t="shared" si="3"/>
        <v>50</v>
      </c>
      <c r="J102" s="7">
        <f>_xlfn.XLOOKUP(E102,原有表格2!$E:$E,原有表格2!$J:$J)</f>
        <v>50</v>
      </c>
      <c r="K102" s="7">
        <f>_xlfn.XLOOKUP(E102,原有表格2!$E:$E,原有表格2!$K:$K)</f>
        <v>0</v>
      </c>
      <c r="M102" t="str">
        <f>_xlfn.XLOOKUP(E102,原有表格2!$E:$E,原有表格2!$M:$M)</f>
        <v>仲莎乡仲莎村</v>
      </c>
    </row>
    <row r="103" spans="1:13">
      <c r="A103" s="261" t="s">
        <v>2754</v>
      </c>
      <c r="B103" s="10"/>
      <c r="C103" s="11"/>
      <c r="D103" s="9">
        <v>2017</v>
      </c>
      <c r="E103" t="s">
        <v>2104</v>
      </c>
      <c r="F103" s="7">
        <f t="shared" si="2"/>
        <v>51</v>
      </c>
      <c r="G103" s="7">
        <f>_xlfn.XLOOKUP(E103,原有表格2!$E:$E,原有表格2!$G:$G)</f>
        <v>50</v>
      </c>
      <c r="H103" s="7">
        <f>_xlfn.XLOOKUP(E103,原有表格2!$E:$E,原有表格2!$H:$H)</f>
        <v>1</v>
      </c>
      <c r="I103" s="7">
        <f t="shared" si="3"/>
        <v>50</v>
      </c>
      <c r="J103" s="7">
        <f>_xlfn.XLOOKUP(E103,原有表格2!$E:$E,原有表格2!$J:$J)</f>
        <v>50</v>
      </c>
      <c r="K103" s="7">
        <f>_xlfn.XLOOKUP(E103,原有表格2!$E:$E,原有表格2!$K:$K)</f>
        <v>0</v>
      </c>
      <c r="M103" t="str">
        <f>_xlfn.XLOOKUP(E103,原有表格2!$E:$E,原有表格2!$M:$M)</f>
        <v>仲莎乡林则村</v>
      </c>
    </row>
    <row r="104" spans="1:13">
      <c r="A104" s="261" t="s">
        <v>2755</v>
      </c>
      <c r="B104" s="10"/>
      <c r="C104" s="11"/>
      <c r="D104" s="9">
        <v>2017</v>
      </c>
      <c r="E104" t="s">
        <v>2109</v>
      </c>
      <c r="F104" s="7">
        <f t="shared" si="2"/>
        <v>40</v>
      </c>
      <c r="G104" s="7">
        <f>_xlfn.XLOOKUP(E104,原有表格2!$E:$E,原有表格2!$G:$G)</f>
        <v>30</v>
      </c>
      <c r="H104" s="7">
        <f>_xlfn.XLOOKUP(E104,原有表格2!$E:$E,原有表格2!$H:$H)</f>
        <v>10</v>
      </c>
      <c r="I104" s="7">
        <f t="shared" si="3"/>
        <v>30</v>
      </c>
      <c r="J104" s="7">
        <f>_xlfn.XLOOKUP(E104,原有表格2!$E:$E,原有表格2!$J:$J)</f>
        <v>30</v>
      </c>
      <c r="K104" s="7">
        <f>_xlfn.XLOOKUP(E104,原有表格2!$E:$E,原有表格2!$K:$K)</f>
        <v>0</v>
      </c>
      <c r="M104" t="str">
        <f>_xlfn.XLOOKUP(E104,原有表格2!$E:$E,原有表格2!$M:$M)</f>
        <v>工布江达镇扎玛村</v>
      </c>
    </row>
    <row r="105" spans="1:13">
      <c r="A105" s="261" t="s">
        <v>2756</v>
      </c>
      <c r="B105" s="10"/>
      <c r="C105" s="11"/>
      <c r="D105" s="9">
        <v>2017</v>
      </c>
      <c r="E105" t="s">
        <v>2114</v>
      </c>
      <c r="F105" s="7">
        <f t="shared" si="2"/>
        <v>15</v>
      </c>
      <c r="G105" s="7">
        <f>_xlfn.XLOOKUP(E105,原有表格2!$E:$E,原有表格2!$G:$G)</f>
        <v>10</v>
      </c>
      <c r="H105" s="7">
        <f>_xlfn.XLOOKUP(E105,原有表格2!$E:$E,原有表格2!$H:$H)</f>
        <v>5</v>
      </c>
      <c r="I105" s="7">
        <f t="shared" si="3"/>
        <v>10</v>
      </c>
      <c r="J105" s="7">
        <f>_xlfn.XLOOKUP(E105,原有表格2!$E:$E,原有表格2!$J:$J)</f>
        <v>10</v>
      </c>
      <c r="K105" s="7">
        <f>_xlfn.XLOOKUP(E105,原有表格2!$E:$E,原有表格2!$K:$K)</f>
        <v>0</v>
      </c>
      <c r="M105" t="str">
        <f>_xlfn.XLOOKUP(E105,原有表格2!$E:$E,原有表格2!$M:$M)</f>
        <v>巴河镇叮当村（嘎让村）</v>
      </c>
    </row>
    <row r="106" spans="1:13">
      <c r="A106" s="261" t="s">
        <v>2757</v>
      </c>
      <c r="B106" s="10"/>
      <c r="C106" s="11"/>
      <c r="D106" s="9">
        <v>2017</v>
      </c>
      <c r="E106" t="s">
        <v>2119</v>
      </c>
      <c r="F106" s="7">
        <f t="shared" si="2"/>
        <v>15</v>
      </c>
      <c r="G106" s="7">
        <f>_xlfn.XLOOKUP(E106,原有表格2!$E:$E,原有表格2!$G:$G)</f>
        <v>10</v>
      </c>
      <c r="H106" s="7">
        <f>_xlfn.XLOOKUP(E106,原有表格2!$E:$E,原有表格2!$H:$H)</f>
        <v>5</v>
      </c>
      <c r="I106" s="7">
        <f t="shared" si="3"/>
        <v>10</v>
      </c>
      <c r="J106" s="7">
        <f>_xlfn.XLOOKUP(E106,原有表格2!$E:$E,原有表格2!$J:$J)</f>
        <v>10</v>
      </c>
      <c r="K106" s="7">
        <f>_xlfn.XLOOKUP(E106,原有表格2!$E:$E,原有表格2!$K:$K)</f>
        <v>0</v>
      </c>
      <c r="M106" t="str">
        <f>_xlfn.XLOOKUP(E106,原有表格2!$E:$E,原有表格2!$M:$M)</f>
        <v>巴河镇嘎拉村</v>
      </c>
    </row>
    <row r="107" spans="1:13">
      <c r="A107" s="261" t="s">
        <v>2758</v>
      </c>
      <c r="B107" s="10"/>
      <c r="C107" s="11"/>
      <c r="D107" s="9">
        <v>2017</v>
      </c>
      <c r="E107" t="s">
        <v>2124</v>
      </c>
      <c r="F107" s="7">
        <f t="shared" si="2"/>
        <v>15</v>
      </c>
      <c r="G107" s="7">
        <f>_xlfn.XLOOKUP(E107,原有表格2!$E:$E,原有表格2!$G:$G)</f>
        <v>10</v>
      </c>
      <c r="H107" s="7">
        <f>_xlfn.XLOOKUP(E107,原有表格2!$E:$E,原有表格2!$H:$H)</f>
        <v>5</v>
      </c>
      <c r="I107" s="7">
        <f t="shared" si="3"/>
        <v>10</v>
      </c>
      <c r="J107" s="7">
        <f>_xlfn.XLOOKUP(E107,原有表格2!$E:$E,原有表格2!$J:$J)</f>
        <v>10</v>
      </c>
      <c r="K107" s="7">
        <f>_xlfn.XLOOKUP(E107,原有表格2!$E:$E,原有表格2!$K:$K)</f>
        <v>0</v>
      </c>
      <c r="M107" t="str">
        <f>_xlfn.XLOOKUP(E107,原有表格2!$E:$E,原有表格2!$M:$M)</f>
        <v>巴河镇邦久村</v>
      </c>
    </row>
    <row r="108" spans="1:13">
      <c r="A108" s="261" t="s">
        <v>2759</v>
      </c>
      <c r="B108" s="10"/>
      <c r="C108" s="11"/>
      <c r="D108" s="9">
        <v>2017</v>
      </c>
      <c r="E108" t="s">
        <v>2129</v>
      </c>
      <c r="F108" s="7">
        <f t="shared" si="2"/>
        <v>15</v>
      </c>
      <c r="G108" s="7">
        <f>_xlfn.XLOOKUP(E108,原有表格2!$E:$E,原有表格2!$G:$G)</f>
        <v>15</v>
      </c>
      <c r="H108" s="7">
        <f>_xlfn.XLOOKUP(E108,原有表格2!$E:$E,原有表格2!$H:$H)</f>
        <v>0</v>
      </c>
      <c r="I108" s="7">
        <f t="shared" si="3"/>
        <v>25</v>
      </c>
      <c r="J108" s="7">
        <f>_xlfn.XLOOKUP(E108,原有表格2!$E:$E,原有表格2!$J:$J)</f>
        <v>15</v>
      </c>
      <c r="K108" s="7">
        <f>_xlfn.XLOOKUP(E108,原有表格2!$E:$E,原有表格2!$K:$K)</f>
        <v>10</v>
      </c>
      <c r="M108" t="str">
        <f>_xlfn.XLOOKUP(E108,原有表格2!$E:$E,原有表格2!$M:$M)</f>
        <v>巴河镇朗色村</v>
      </c>
    </row>
    <row r="109" spans="1:13">
      <c r="A109" s="261" t="s">
        <v>2760</v>
      </c>
      <c r="B109" s="10"/>
      <c r="C109" s="11"/>
      <c r="D109" s="9">
        <v>2017</v>
      </c>
      <c r="E109" t="s">
        <v>2133</v>
      </c>
      <c r="F109" s="7">
        <f t="shared" si="2"/>
        <v>20</v>
      </c>
      <c r="G109" s="7">
        <f>_xlfn.XLOOKUP(E109,原有表格2!$E:$E,原有表格2!$G:$G)</f>
        <v>20</v>
      </c>
      <c r="H109" s="7">
        <f>_xlfn.XLOOKUP(E109,原有表格2!$E:$E,原有表格2!$H:$H)</f>
        <v>0</v>
      </c>
      <c r="I109" s="7">
        <f t="shared" si="3"/>
        <v>10</v>
      </c>
      <c r="J109" s="7">
        <f>_xlfn.XLOOKUP(E109,原有表格2!$E:$E,原有表格2!$J:$J)</f>
        <v>10</v>
      </c>
      <c r="K109" s="7">
        <f>_xlfn.XLOOKUP(E109,原有表格2!$E:$E,原有表格2!$K:$K)</f>
        <v>0</v>
      </c>
      <c r="M109" t="str">
        <f>_xlfn.XLOOKUP(E109,原有表格2!$E:$E,原有表格2!$M:$M)</f>
        <v>巴河镇朗色村</v>
      </c>
    </row>
    <row r="110" spans="1:13">
      <c r="A110" s="261" t="s">
        <v>2761</v>
      </c>
      <c r="B110" s="10"/>
      <c r="C110" s="11"/>
      <c r="D110" s="9">
        <v>2017</v>
      </c>
      <c r="E110" t="s">
        <v>2136</v>
      </c>
      <c r="F110" s="7">
        <f t="shared" si="2"/>
        <v>20</v>
      </c>
      <c r="G110" s="7">
        <f>_xlfn.XLOOKUP(E110,原有表格2!$E:$E,原有表格2!$G:$G)</f>
        <v>20</v>
      </c>
      <c r="H110" s="7">
        <f>_xlfn.XLOOKUP(E110,原有表格2!$E:$E,原有表格2!$H:$H)</f>
        <v>0</v>
      </c>
      <c r="I110" s="7">
        <f t="shared" si="3"/>
        <v>20</v>
      </c>
      <c r="J110" s="7">
        <f>_xlfn.XLOOKUP(E110,原有表格2!$E:$E,原有表格2!$J:$J)</f>
        <v>20</v>
      </c>
      <c r="K110" s="7">
        <f>_xlfn.XLOOKUP(E110,原有表格2!$E:$E,原有表格2!$K:$K)</f>
        <v>0</v>
      </c>
      <c r="M110" t="str">
        <f>_xlfn.XLOOKUP(E110,原有表格2!$E:$E,原有表格2!$M:$M)</f>
        <v>巴河镇东玛村</v>
      </c>
    </row>
    <row r="111" spans="1:13">
      <c r="A111" s="261" t="s">
        <v>2762</v>
      </c>
      <c r="B111" s="10"/>
      <c r="C111" s="11"/>
      <c r="D111" s="9">
        <v>2017</v>
      </c>
      <c r="E111" t="s">
        <v>2139</v>
      </c>
      <c r="F111" s="7">
        <f t="shared" si="2"/>
        <v>21</v>
      </c>
      <c r="G111" s="7">
        <f>_xlfn.XLOOKUP(E111,原有表格2!$E:$E,原有表格2!$G:$G)</f>
        <v>21</v>
      </c>
      <c r="H111" s="7">
        <f>_xlfn.XLOOKUP(E111,原有表格2!$E:$E,原有表格2!$H:$H)</f>
        <v>0</v>
      </c>
      <c r="I111" s="7">
        <f t="shared" si="3"/>
        <v>21</v>
      </c>
      <c r="J111" s="7">
        <f>_xlfn.XLOOKUP(E111,原有表格2!$E:$E,原有表格2!$J:$J)</f>
        <v>21</v>
      </c>
      <c r="K111" s="7">
        <f>_xlfn.XLOOKUP(E111,原有表格2!$E:$E,原有表格2!$K:$K)</f>
        <v>0</v>
      </c>
      <c r="M111" t="str">
        <f>_xlfn.XLOOKUP(E111,原有表格2!$E:$E,原有表格2!$M:$M)</f>
        <v>江达乡帮嘎岗村</v>
      </c>
    </row>
    <row r="112" spans="1:13">
      <c r="A112" s="261" t="s">
        <v>2763</v>
      </c>
      <c r="B112" s="10"/>
      <c r="C112" s="11"/>
      <c r="D112" s="9">
        <v>2017</v>
      </c>
      <c r="E112" t="s">
        <v>2146</v>
      </c>
      <c r="F112" s="7">
        <f t="shared" si="2"/>
        <v>50</v>
      </c>
      <c r="G112" s="7">
        <f>_xlfn.XLOOKUP(E112,原有表格2!$E:$E,原有表格2!$G:$G)</f>
        <v>50</v>
      </c>
      <c r="H112" s="7">
        <f>_xlfn.XLOOKUP(E112,原有表格2!$E:$E,原有表格2!$H:$H)</f>
        <v>0</v>
      </c>
      <c r="I112" s="7">
        <f t="shared" si="3"/>
        <v>50</v>
      </c>
      <c r="J112" s="7">
        <f>_xlfn.XLOOKUP(E112,原有表格2!$E:$E,原有表格2!$J:$J)</f>
        <v>50</v>
      </c>
      <c r="K112" s="7">
        <f>_xlfn.XLOOKUP(E112,原有表格2!$E:$E,原有表格2!$K:$K)</f>
        <v>0</v>
      </c>
      <c r="M112" t="str">
        <f>_xlfn.XLOOKUP(E112,原有表格2!$E:$E,原有表格2!$M:$M)</f>
        <v>江达乡米吉村</v>
      </c>
    </row>
    <row r="113" spans="1:13">
      <c r="A113" s="261" t="s">
        <v>2764</v>
      </c>
      <c r="B113" s="10"/>
      <c r="C113" s="11"/>
      <c r="D113" s="9">
        <v>2017</v>
      </c>
      <c r="E113" t="s">
        <v>2149</v>
      </c>
      <c r="F113" s="7">
        <f t="shared" si="2"/>
        <v>50</v>
      </c>
      <c r="G113" s="7">
        <f>_xlfn.XLOOKUP(E113,原有表格2!$E:$E,原有表格2!$G:$G)</f>
        <v>50</v>
      </c>
      <c r="H113" s="7">
        <f>_xlfn.XLOOKUP(E113,原有表格2!$E:$E,原有表格2!$H:$H)</f>
        <v>0</v>
      </c>
      <c r="I113" s="7">
        <f t="shared" si="3"/>
        <v>50</v>
      </c>
      <c r="J113" s="7">
        <f>_xlfn.XLOOKUP(E113,原有表格2!$E:$E,原有表格2!$J:$J)</f>
        <v>50</v>
      </c>
      <c r="K113" s="7">
        <f>_xlfn.XLOOKUP(E113,原有表格2!$E:$E,原有表格2!$K:$K)</f>
        <v>0</v>
      </c>
      <c r="M113" t="str">
        <f>_xlfn.XLOOKUP(E113,原有表格2!$E:$E,原有表格2!$M:$M)</f>
        <v>江达乡唐丁村</v>
      </c>
    </row>
    <row r="114" spans="1:13">
      <c r="A114" s="261" t="s">
        <v>2765</v>
      </c>
      <c r="B114" s="10"/>
      <c r="C114" s="11"/>
      <c r="D114" s="9">
        <v>2017</v>
      </c>
      <c r="E114" t="s">
        <v>2152</v>
      </c>
      <c r="F114" s="7">
        <f t="shared" si="2"/>
        <v>50</v>
      </c>
      <c r="G114" s="7">
        <f>_xlfn.XLOOKUP(E114,原有表格2!$E:$E,原有表格2!$G:$G)</f>
        <v>50</v>
      </c>
      <c r="H114" s="7">
        <f>_xlfn.XLOOKUP(E114,原有表格2!$E:$E,原有表格2!$H:$H)</f>
        <v>0</v>
      </c>
      <c r="I114" s="7">
        <f t="shared" si="3"/>
        <v>50</v>
      </c>
      <c r="J114" s="7">
        <f>_xlfn.XLOOKUP(E114,原有表格2!$E:$E,原有表格2!$J:$J)</f>
        <v>50</v>
      </c>
      <c r="K114" s="7">
        <f>_xlfn.XLOOKUP(E114,原有表格2!$E:$E,原有表格2!$K:$K)</f>
        <v>0</v>
      </c>
      <c r="M114" t="str">
        <f>_xlfn.XLOOKUP(E114,原有表格2!$E:$E,原有表格2!$M:$M)</f>
        <v>加兴乡下巴塘村</v>
      </c>
    </row>
    <row r="115" spans="1:13">
      <c r="A115" s="261" t="s">
        <v>2766</v>
      </c>
      <c r="B115" s="10"/>
      <c r="C115" s="11"/>
      <c r="D115" s="9">
        <v>2017</v>
      </c>
      <c r="E115" t="s">
        <v>2156</v>
      </c>
      <c r="F115" s="7">
        <f t="shared" si="2"/>
        <v>50</v>
      </c>
      <c r="G115" s="7">
        <f>_xlfn.XLOOKUP(E115,原有表格2!$E:$E,原有表格2!$G:$G)</f>
        <v>50</v>
      </c>
      <c r="H115" s="7">
        <f>_xlfn.XLOOKUP(E115,原有表格2!$E:$E,原有表格2!$H:$H)</f>
        <v>0</v>
      </c>
      <c r="I115" s="7">
        <f t="shared" si="3"/>
        <v>49.9478</v>
      </c>
      <c r="J115" s="7">
        <f>_xlfn.XLOOKUP(E115,原有表格2!$E:$E,原有表格2!$J:$J)</f>
        <v>49.9478</v>
      </c>
      <c r="K115" s="7">
        <f>_xlfn.XLOOKUP(E115,原有表格2!$E:$E,原有表格2!$K:$K)</f>
        <v>0</v>
      </c>
      <c r="M115" t="str">
        <f>_xlfn.XLOOKUP(E115,原有表格2!$E:$E,原有表格2!$M:$M)</f>
        <v>加兴乡罗玛林村</v>
      </c>
    </row>
    <row r="116" spans="1:13">
      <c r="A116" s="261" t="s">
        <v>2767</v>
      </c>
      <c r="B116" s="10"/>
      <c r="C116" s="11"/>
      <c r="D116" s="9">
        <v>2017</v>
      </c>
      <c r="E116" t="s">
        <v>2161</v>
      </c>
      <c r="F116" s="7">
        <f t="shared" si="2"/>
        <v>5</v>
      </c>
      <c r="G116" s="7">
        <f>_xlfn.XLOOKUP(E116,原有表格2!$E:$E,原有表格2!$G:$G)</f>
        <v>5</v>
      </c>
      <c r="H116" s="7">
        <f>_xlfn.XLOOKUP(E116,原有表格2!$E:$E,原有表格2!$H:$H)</f>
        <v>0</v>
      </c>
      <c r="I116" s="7">
        <f t="shared" si="3"/>
        <v>5</v>
      </c>
      <c r="J116" s="7">
        <f>_xlfn.XLOOKUP(E116,原有表格2!$E:$E,原有表格2!$J:$J)</f>
        <v>5</v>
      </c>
      <c r="K116" s="7">
        <f>_xlfn.XLOOKUP(E116,原有表格2!$E:$E,原有表格2!$K:$K)</f>
        <v>0</v>
      </c>
      <c r="M116" t="str">
        <f>_xlfn.XLOOKUP(E116,原有表格2!$E:$E,原有表格2!$M:$M)</f>
        <v>朱拉乡崩嘎村</v>
      </c>
    </row>
    <row r="117" spans="1:13">
      <c r="A117" s="261" t="s">
        <v>2768</v>
      </c>
      <c r="B117" s="10"/>
      <c r="C117" s="11"/>
      <c r="D117" s="9">
        <v>2017</v>
      </c>
      <c r="E117" t="s">
        <v>2166</v>
      </c>
      <c r="F117" s="7">
        <f t="shared" si="2"/>
        <v>11</v>
      </c>
      <c r="G117" s="7">
        <f>_xlfn.XLOOKUP(E117,原有表格2!$E:$E,原有表格2!$G:$G)</f>
        <v>10</v>
      </c>
      <c r="H117" s="7">
        <f>_xlfn.XLOOKUP(E117,原有表格2!$E:$E,原有表格2!$H:$H)</f>
        <v>1</v>
      </c>
      <c r="I117" s="7">
        <f t="shared" si="3"/>
        <v>10</v>
      </c>
      <c r="J117" s="7">
        <f>_xlfn.XLOOKUP(E117,原有表格2!$E:$E,原有表格2!$J:$J)</f>
        <v>10</v>
      </c>
      <c r="K117" s="7">
        <f>_xlfn.XLOOKUP(E117,原有表格2!$E:$E,原有表格2!$K:$K)</f>
        <v>0</v>
      </c>
      <c r="M117" t="str">
        <f>_xlfn.XLOOKUP(E117,原有表格2!$E:$E,原有表格2!$M:$M)</f>
        <v>朱拉乡嘎当村</v>
      </c>
    </row>
    <row r="118" spans="1:13">
      <c r="A118" s="261" t="s">
        <v>2769</v>
      </c>
      <c r="B118" s="10"/>
      <c r="C118" s="11"/>
      <c r="D118" s="9">
        <v>2017</v>
      </c>
      <c r="E118" t="s">
        <v>2171</v>
      </c>
      <c r="F118" s="7">
        <f t="shared" si="2"/>
        <v>5</v>
      </c>
      <c r="G118" s="7">
        <f>_xlfn.XLOOKUP(E118,原有表格2!$E:$E,原有表格2!$G:$G)</f>
        <v>5</v>
      </c>
      <c r="H118" s="7">
        <f>_xlfn.XLOOKUP(E118,原有表格2!$E:$E,原有表格2!$H:$H)</f>
        <v>0</v>
      </c>
      <c r="I118" s="7">
        <f t="shared" si="3"/>
        <v>5</v>
      </c>
      <c r="J118" s="7">
        <f>_xlfn.XLOOKUP(E118,原有表格2!$E:$E,原有表格2!$J:$J)</f>
        <v>5</v>
      </c>
      <c r="K118" s="7">
        <f>_xlfn.XLOOKUP(E118,原有表格2!$E:$E,原有表格2!$K:$K)</f>
        <v>0</v>
      </c>
      <c r="M118" t="str">
        <f>_xlfn.XLOOKUP(E118,原有表格2!$E:$E,原有表格2!$M:$M)</f>
        <v>朱拉乡扎堆村</v>
      </c>
    </row>
    <row r="119" spans="1:13">
      <c r="A119" s="261" t="s">
        <v>2770</v>
      </c>
      <c r="B119" s="10"/>
      <c r="C119" s="11"/>
      <c r="D119" s="9">
        <v>2017</v>
      </c>
      <c r="E119" t="s">
        <v>2176</v>
      </c>
      <c r="F119" s="7">
        <f t="shared" si="2"/>
        <v>50</v>
      </c>
      <c r="G119" s="7">
        <f>_xlfn.XLOOKUP(E119,原有表格2!$E:$E,原有表格2!$G:$G)</f>
        <v>50</v>
      </c>
      <c r="H119" s="7">
        <f>_xlfn.XLOOKUP(E119,原有表格2!$E:$E,原有表格2!$H:$H)</f>
        <v>0</v>
      </c>
      <c r="I119" s="7">
        <f t="shared" si="3"/>
        <v>50</v>
      </c>
      <c r="J119" s="7">
        <f>_xlfn.XLOOKUP(E119,原有表格2!$E:$E,原有表格2!$J:$J)</f>
        <v>50</v>
      </c>
      <c r="K119" s="7">
        <f>_xlfn.XLOOKUP(E119,原有表格2!$E:$E,原有表格2!$K:$K)</f>
        <v>0</v>
      </c>
      <c r="M119" t="str">
        <f>_xlfn.XLOOKUP(E119,原有表格2!$E:$E,原有表格2!$M:$M)</f>
        <v>巴河镇仲当村</v>
      </c>
    </row>
    <row r="120" spans="1:13">
      <c r="A120" s="261" t="s">
        <v>2771</v>
      </c>
      <c r="B120" s="10"/>
      <c r="C120" s="11"/>
      <c r="D120" s="9">
        <v>2017</v>
      </c>
      <c r="E120" t="s">
        <v>2179</v>
      </c>
      <c r="F120" s="7">
        <f t="shared" si="2"/>
        <v>44</v>
      </c>
      <c r="G120" s="7">
        <f>_xlfn.XLOOKUP(E120,原有表格2!$E:$E,原有表格2!$G:$G)</f>
        <v>44</v>
      </c>
      <c r="H120" s="7">
        <f>_xlfn.XLOOKUP(E120,原有表格2!$E:$E,原有表格2!$H:$H)</f>
        <v>0</v>
      </c>
      <c r="I120" s="7">
        <f t="shared" si="3"/>
        <v>197.834666</v>
      </c>
      <c r="J120" s="7">
        <f>_xlfn.XLOOKUP(E120,原有表格2!$E:$E,原有表格2!$J:$J)</f>
        <v>44</v>
      </c>
      <c r="K120" s="7">
        <f>_xlfn.XLOOKUP(E120,原有表格2!$E:$E,原有表格2!$K:$K)</f>
        <v>153.834666</v>
      </c>
      <c r="M120" t="str">
        <f>_xlfn.XLOOKUP(E120,原有表格2!$E:$E,原有表格2!$M:$M)</f>
        <v>江达乡朗村</v>
      </c>
    </row>
    <row r="121" spans="1:13">
      <c r="A121" s="261" t="s">
        <v>2772</v>
      </c>
      <c r="B121" s="10"/>
      <c r="C121" s="11"/>
      <c r="D121" s="9">
        <v>2017</v>
      </c>
      <c r="E121" t="s">
        <v>2183</v>
      </c>
      <c r="F121" s="7">
        <f t="shared" si="2"/>
        <v>350</v>
      </c>
      <c r="G121" s="7">
        <f>_xlfn.XLOOKUP(E121,Sheet7!B:B,Sheet7!E:E)</f>
        <v>350</v>
      </c>
      <c r="H121" s="7">
        <f>_xlfn.XLOOKUP(E121,Sheet7!B:B,Sheet7!F:F)</f>
        <v>0</v>
      </c>
      <c r="I121" s="7">
        <f t="shared" si="3"/>
        <v>350</v>
      </c>
      <c r="J121" s="7">
        <f>_xlfn.XLOOKUP(E121,Sheet7!B:B,Sheet7!H:H)</f>
        <v>350</v>
      </c>
      <c r="K121" s="7"/>
    </row>
    <row r="122" spans="1:13">
      <c r="A122" s="261" t="s">
        <v>2773</v>
      </c>
      <c r="B122" s="10"/>
      <c r="C122" s="11"/>
      <c r="D122" s="9">
        <v>2017</v>
      </c>
      <c r="E122" t="s">
        <v>2185</v>
      </c>
      <c r="F122" s="7">
        <f t="shared" si="2"/>
        <v>150</v>
      </c>
      <c r="G122" s="7">
        <f>_xlfn.XLOOKUP(E122,原有表格2!$E:$E,原有表格2!$G:$G)</f>
        <v>150</v>
      </c>
      <c r="H122" s="7">
        <f>_xlfn.XLOOKUP(E122,原有表格2!$E:$E,原有表格2!$H:$H)</f>
        <v>0</v>
      </c>
      <c r="I122" s="7">
        <f t="shared" si="3"/>
        <v>150</v>
      </c>
      <c r="J122" s="7">
        <f>_xlfn.XLOOKUP(E122,原有表格2!$E:$E,原有表格2!$J:$J)</f>
        <v>150</v>
      </c>
      <c r="K122" s="7">
        <f>_xlfn.XLOOKUP(E122,原有表格2!$E:$E,原有表格2!$K:$K)</f>
        <v>0</v>
      </c>
    </row>
    <row r="123" spans="1:13">
      <c r="A123" s="261" t="s">
        <v>2774</v>
      </c>
      <c r="B123" s="10"/>
      <c r="C123" s="11"/>
      <c r="D123" s="9">
        <v>2017</v>
      </c>
      <c r="E123" t="s">
        <v>2187</v>
      </c>
      <c r="F123" s="7">
        <f t="shared" si="2"/>
        <v>200</v>
      </c>
      <c r="G123" s="7">
        <f>_xlfn.XLOOKUP(E123,原有表格2!$E:$E,原有表格2!$G:$G)</f>
        <v>200</v>
      </c>
      <c r="H123" s="7">
        <f>_xlfn.XLOOKUP(E123,原有表格2!$E:$E,原有表格2!$H:$H)</f>
        <v>0</v>
      </c>
      <c r="I123" s="7">
        <f t="shared" si="3"/>
        <v>200</v>
      </c>
      <c r="J123" s="7">
        <f>_xlfn.XLOOKUP(E123,原有表格2!$E:$E,原有表格2!$J:$J)</f>
        <v>200</v>
      </c>
      <c r="K123" s="7">
        <f>_xlfn.XLOOKUP(E123,原有表格2!$E:$E,原有表格2!$K:$K)</f>
        <v>0</v>
      </c>
    </row>
    <row r="124" spans="1:13">
      <c r="A124" s="261" t="s">
        <v>2775</v>
      </c>
      <c r="B124" s="10"/>
      <c r="C124" s="11"/>
      <c r="D124" s="9">
        <v>2017</v>
      </c>
      <c r="E124" t="s">
        <v>2189</v>
      </c>
      <c r="F124" s="7">
        <f t="shared" si="2"/>
        <v>3000</v>
      </c>
      <c r="G124" s="7">
        <f>_xlfn.XLOOKUP(E124,原有表格2!$E:$E,原有表格2!$G:$G)</f>
        <v>3000</v>
      </c>
      <c r="H124" s="7">
        <f>_xlfn.XLOOKUP(E124,原有表格2!$E:$E,原有表格2!$H:$H)</f>
        <v>0</v>
      </c>
      <c r="I124" s="7">
        <f t="shared" si="3"/>
        <v>3000</v>
      </c>
      <c r="J124" s="7">
        <f>_xlfn.XLOOKUP(E124,原有表格2!$E:$E,原有表格2!$J:$J)</f>
        <v>3000</v>
      </c>
      <c r="K124" s="7">
        <f>_xlfn.XLOOKUP(E124,原有表格2!$E:$E,原有表格2!$K:$K)</f>
        <v>0</v>
      </c>
    </row>
    <row r="125" spans="1:13">
      <c r="A125" s="261" t="s">
        <v>2776</v>
      </c>
      <c r="B125" s="10"/>
      <c r="C125" s="11"/>
      <c r="D125" s="9">
        <v>2017</v>
      </c>
      <c r="E125" t="s">
        <v>2191</v>
      </c>
      <c r="F125" s="7">
        <f t="shared" si="2"/>
        <v>10000</v>
      </c>
      <c r="G125" s="7">
        <f>_xlfn.XLOOKUP(E125,原有表格2!$E:$E,原有表格2!$G:$G)</f>
        <v>701.25</v>
      </c>
      <c r="H125" s="17">
        <v>9298.75</v>
      </c>
      <c r="I125" s="7">
        <f t="shared" si="3"/>
        <v>701.25</v>
      </c>
      <c r="J125" s="7">
        <f>_xlfn.XLOOKUP(E125,原有表格2!$E:$E,原有表格2!$J:$J)</f>
        <v>701.25</v>
      </c>
      <c r="K125" s="7">
        <f>_xlfn.XLOOKUP(E125,原有表格2!$E:$E,原有表格2!$K:$K)</f>
        <v>0</v>
      </c>
    </row>
    <row r="126" spans="1:13">
      <c r="A126" s="261" t="s">
        <v>2777</v>
      </c>
      <c r="B126" s="10"/>
      <c r="C126" s="11"/>
      <c r="D126" s="9">
        <v>2017</v>
      </c>
      <c r="E126" t="s">
        <v>2195</v>
      </c>
      <c r="F126" s="7">
        <f t="shared" si="2"/>
        <v>393.63</v>
      </c>
      <c r="G126" s="7">
        <f>_xlfn.XLOOKUP(E126,[2]核实汇总表!$E:$E,[2]核实汇总表!$H:$H)/10000</f>
        <v>393.63</v>
      </c>
      <c r="H126" s="7">
        <f>_xlfn.XLOOKUP(E126,[2]核实汇总表!$E:$E,[2]核实汇总表!$AF:$AF)/10000</f>
        <v>0</v>
      </c>
      <c r="I126" s="7">
        <f t="shared" si="3"/>
        <v>393.63</v>
      </c>
      <c r="J126" s="7">
        <f>_xlfn.XLOOKUP(E126,[2]核实汇总表!$E:$E,[2]核实汇总表!$AG:$AG)/10000</f>
        <v>393.63</v>
      </c>
      <c r="K126" s="7"/>
    </row>
    <row r="127" spans="1:13">
      <c r="A127" s="261" t="s">
        <v>2778</v>
      </c>
      <c r="B127" s="10"/>
      <c r="C127" s="11"/>
      <c r="D127" s="9">
        <v>2017</v>
      </c>
      <c r="E127" t="s">
        <v>2199</v>
      </c>
      <c r="F127" s="7">
        <f t="shared" si="2"/>
        <v>200</v>
      </c>
      <c r="G127" s="7">
        <f>_xlfn.XLOOKUP(E127,[2]核实汇总表!$E:$E,[2]核实汇总表!$H:$H)/10000</f>
        <v>200</v>
      </c>
      <c r="H127" s="7">
        <f>_xlfn.XLOOKUP(E127,[2]核实汇总表!$E:$E,[2]核实汇总表!$AF:$AF)/10000</f>
        <v>0</v>
      </c>
      <c r="I127" s="7">
        <f t="shared" si="3"/>
        <v>200</v>
      </c>
      <c r="J127" s="7">
        <f>_xlfn.XLOOKUP(E127,[2]核实汇总表!$E:$E,[2]核实汇总表!$AG:$AG)/10000</f>
        <v>200</v>
      </c>
      <c r="K127" s="7"/>
    </row>
    <row r="128" spans="1:13">
      <c r="A128" s="261" t="s">
        <v>2779</v>
      </c>
      <c r="B128" s="10"/>
      <c r="C128" s="11"/>
      <c r="D128" s="9">
        <v>2017</v>
      </c>
      <c r="E128" t="s">
        <v>2204</v>
      </c>
      <c r="F128" s="7">
        <f t="shared" si="2"/>
        <v>100</v>
      </c>
      <c r="G128" s="7">
        <f>_xlfn.XLOOKUP(E128,[2]核实汇总表!$E:$E,[2]核实汇总表!$H:$H)/10000</f>
        <v>100</v>
      </c>
      <c r="H128" s="7">
        <f>_xlfn.XLOOKUP(E128,[2]核实汇总表!$E:$E,[2]核实汇总表!$AF:$AF)/10000</f>
        <v>0</v>
      </c>
      <c r="I128" s="7">
        <f t="shared" si="3"/>
        <v>100</v>
      </c>
      <c r="J128" s="7">
        <f>_xlfn.XLOOKUP(E128,[2]核实汇总表!$E:$E,[2]核实汇总表!$AG:$AG)/10000</f>
        <v>100</v>
      </c>
      <c r="K128" s="7"/>
    </row>
    <row r="129" spans="1:13">
      <c r="A129" s="261" t="s">
        <v>2780</v>
      </c>
      <c r="B129" s="10"/>
      <c r="C129" s="11"/>
      <c r="D129" s="9">
        <v>2017</v>
      </c>
      <c r="E129" t="s">
        <v>2208</v>
      </c>
      <c r="F129" s="7">
        <f t="shared" si="2"/>
        <v>750</v>
      </c>
      <c r="G129" s="7">
        <f>_xlfn.XLOOKUP(E129,[2]核实汇总表!$E:$E,[2]核实汇总表!$I:$I)/10000</f>
        <v>0</v>
      </c>
      <c r="H129" s="7">
        <f>_xlfn.XLOOKUP(E129,[2]核实汇总表!$E:$E,[2]核实汇总表!$AF:$AF)/10000</f>
        <v>750</v>
      </c>
      <c r="I129" s="7">
        <f t="shared" si="3"/>
        <v>750</v>
      </c>
      <c r="J129" s="7">
        <f>_xlfn.XLOOKUP(E129,[2]核实汇总表!$E:$E,[2]核实汇总表!$AG:$AG)/10000</f>
        <v>750</v>
      </c>
      <c r="K129" s="7"/>
    </row>
    <row r="130" spans="1:13">
      <c r="A130" s="261" t="s">
        <v>2781</v>
      </c>
      <c r="B130" s="10"/>
      <c r="C130" s="11"/>
      <c r="D130" s="9">
        <v>2017</v>
      </c>
      <c r="E130" t="s">
        <v>2211</v>
      </c>
      <c r="F130" s="7">
        <f t="shared" ref="F130:F193" si="4">G130+H130</f>
        <v>150</v>
      </c>
      <c r="G130" s="7">
        <f>_xlfn.XLOOKUP(E130,[2]核实汇总表!$E:$E,[2]核实汇总表!$I:$I)/10000</f>
        <v>0</v>
      </c>
      <c r="H130" s="7">
        <f>_xlfn.XLOOKUP(E130,[2]核实汇总表!$E:$E,[2]核实汇总表!$AF:$AF)/10000</f>
        <v>150</v>
      </c>
      <c r="I130" s="7">
        <f t="shared" ref="I130:I193" si="5">J130+K130</f>
        <v>150</v>
      </c>
      <c r="J130" s="7">
        <f>_xlfn.XLOOKUP(E130,[2]核实汇总表!$E:$E,[2]核实汇总表!$AG:$AG)/10000</f>
        <v>150</v>
      </c>
      <c r="K130" s="7"/>
    </row>
    <row r="131" spans="1:13">
      <c r="A131" s="261" t="s">
        <v>2782</v>
      </c>
      <c r="B131" s="10"/>
      <c r="C131" s="11"/>
      <c r="D131" s="9">
        <v>2017</v>
      </c>
      <c r="E131" t="s">
        <v>2216</v>
      </c>
      <c r="F131" s="7">
        <f t="shared" si="4"/>
        <v>230</v>
      </c>
      <c r="G131" s="7">
        <f>_xlfn.XLOOKUP(E131,[2]核实汇总表!$E:$E,[2]核实汇总表!$I:$I)/10000</f>
        <v>0</v>
      </c>
      <c r="H131" s="7">
        <f>_xlfn.XLOOKUP(E131,[2]核实汇总表!$E:$E,[2]核实汇总表!$AF:$AF)/10000</f>
        <v>230</v>
      </c>
      <c r="I131" s="7">
        <f t="shared" si="5"/>
        <v>230</v>
      </c>
      <c r="J131" s="7">
        <f>_xlfn.XLOOKUP(E131,[2]核实汇总表!$E:$E,[2]核实汇总表!$AG:$AG)/10000</f>
        <v>230</v>
      </c>
      <c r="K131" s="7"/>
    </row>
    <row r="132" spans="1:13">
      <c r="A132" s="261" t="s">
        <v>2783</v>
      </c>
      <c r="B132" s="10"/>
      <c r="C132" s="11"/>
      <c r="D132" s="9">
        <v>2017</v>
      </c>
      <c r="E132" t="s">
        <v>2219</v>
      </c>
      <c r="F132" s="7">
        <f t="shared" si="4"/>
        <v>310</v>
      </c>
      <c r="G132" s="7">
        <f>_xlfn.XLOOKUP(E132,[2]核实汇总表!$E:$E,[2]核实汇总表!$I:$I)/10000</f>
        <v>0</v>
      </c>
      <c r="H132" s="7">
        <f>_xlfn.XLOOKUP(E132,[2]核实汇总表!$E:$E,[2]核实汇总表!$AF:$AF)/10000</f>
        <v>310</v>
      </c>
      <c r="I132" s="7">
        <f t="shared" si="5"/>
        <v>310</v>
      </c>
      <c r="J132" s="7">
        <f>_xlfn.XLOOKUP(E132,[2]核实汇总表!$E:$E,[2]核实汇总表!$AG:$AG)/10000</f>
        <v>310</v>
      </c>
      <c r="K132" s="7"/>
    </row>
    <row r="133" spans="1:13">
      <c r="A133" s="261" t="s">
        <v>2784</v>
      </c>
      <c r="B133" s="10"/>
      <c r="C133" s="11"/>
      <c r="D133" s="9">
        <v>2017</v>
      </c>
      <c r="E133" t="s">
        <v>2224</v>
      </c>
      <c r="F133" s="7">
        <f t="shared" si="4"/>
        <v>500</v>
      </c>
      <c r="G133" s="7">
        <f>_xlfn.XLOOKUP(E133,[2]核实汇总表!$E:$E,[2]核实汇总表!$I:$I)/10000</f>
        <v>0</v>
      </c>
      <c r="H133" s="7">
        <f>_xlfn.XLOOKUP(E133,[2]核实汇总表!$E:$E,[2]核实汇总表!$AF:$AF)/10000</f>
        <v>500</v>
      </c>
      <c r="I133" s="7">
        <f t="shared" si="5"/>
        <v>500</v>
      </c>
      <c r="J133" s="7">
        <f>_xlfn.XLOOKUP(E133,[2]核实汇总表!$E:$E,[2]核实汇总表!$AG:$AG)/10000</f>
        <v>500</v>
      </c>
      <c r="K133" s="7"/>
    </row>
    <row r="134" spans="1:13">
      <c r="A134" s="261" t="s">
        <v>2785</v>
      </c>
      <c r="B134" s="10"/>
      <c r="C134" s="11"/>
      <c r="D134" s="9">
        <v>2017</v>
      </c>
      <c r="E134" t="s">
        <v>2227</v>
      </c>
      <c r="F134" s="7">
        <f t="shared" si="4"/>
        <v>460</v>
      </c>
      <c r="G134" s="7">
        <f>_xlfn.XLOOKUP(E134,[2]核实汇总表!$E:$E,[2]核实汇总表!$I:$I)/10000</f>
        <v>0</v>
      </c>
      <c r="H134" s="7">
        <f>_xlfn.XLOOKUP(E134,[2]核实汇总表!$E:$E,[2]核实汇总表!$AF:$AF)/10000</f>
        <v>460</v>
      </c>
      <c r="I134" s="7">
        <f t="shared" si="5"/>
        <v>460</v>
      </c>
      <c r="J134" s="7">
        <f>_xlfn.XLOOKUP(E134,[2]核实汇总表!$E:$E,[2]核实汇总表!$AG:$AG)/10000</f>
        <v>460</v>
      </c>
      <c r="K134" s="7"/>
    </row>
    <row r="135" spans="1:13">
      <c r="A135" s="261" t="s">
        <v>2786</v>
      </c>
      <c r="B135" s="10"/>
      <c r="C135" s="11"/>
      <c r="D135" s="9">
        <v>2017</v>
      </c>
      <c r="E135" t="s">
        <v>2232</v>
      </c>
      <c r="F135" s="7">
        <f t="shared" si="4"/>
        <v>300</v>
      </c>
      <c r="G135" s="7">
        <f>_xlfn.XLOOKUP(E135,[2]核实汇总表!$E:$E,[2]核实汇总表!$I:$I)/10000</f>
        <v>0</v>
      </c>
      <c r="H135" s="7">
        <f>_xlfn.XLOOKUP(E135,[2]核实汇总表!$E:$E,[2]核实汇总表!$AF:$AF)/10000</f>
        <v>300</v>
      </c>
      <c r="I135" s="7">
        <f t="shared" si="5"/>
        <v>300</v>
      </c>
      <c r="J135" s="7">
        <f>_xlfn.XLOOKUP(E135,[2]核实汇总表!$E:$E,[2]核实汇总表!$AG:$AG)/10000</f>
        <v>300</v>
      </c>
      <c r="K135" s="7"/>
    </row>
    <row r="136" spans="1:13">
      <c r="A136" s="261" t="s">
        <v>2787</v>
      </c>
      <c r="B136" s="10"/>
      <c r="C136" s="11"/>
      <c r="D136" s="9">
        <v>2017</v>
      </c>
      <c r="E136" t="s">
        <v>2235</v>
      </c>
      <c r="F136" s="7">
        <f t="shared" si="4"/>
        <v>85</v>
      </c>
      <c r="G136" s="7">
        <f>_xlfn.XLOOKUP(E136,[2]核实汇总表!$E:$E,[2]核实汇总表!$I:$I)/10000</f>
        <v>0</v>
      </c>
      <c r="H136" s="7">
        <f>_xlfn.XLOOKUP(E136,[2]核实汇总表!$E:$E,[2]核实汇总表!$AF:$AF)/10000</f>
        <v>85</v>
      </c>
      <c r="I136" s="7">
        <f t="shared" si="5"/>
        <v>85</v>
      </c>
      <c r="J136" s="7">
        <f>_xlfn.XLOOKUP(E136,[2]核实汇总表!$E:$E,[2]核实汇总表!$AG:$AG)/10000</f>
        <v>85</v>
      </c>
      <c r="K136" s="7"/>
    </row>
    <row r="137" spans="1:13">
      <c r="A137" s="261" t="s">
        <v>2788</v>
      </c>
      <c r="B137" s="10"/>
      <c r="C137" s="11"/>
      <c r="D137" s="9">
        <v>2017</v>
      </c>
      <c r="E137" t="s">
        <v>2240</v>
      </c>
      <c r="F137" s="7">
        <f t="shared" si="4"/>
        <v>305</v>
      </c>
      <c r="G137" s="7">
        <f>_xlfn.XLOOKUP(E137,[2]核实汇总表!$E:$E,[2]核实汇总表!$I:$I)/10000</f>
        <v>0</v>
      </c>
      <c r="H137" s="7">
        <f>_xlfn.XLOOKUP(E137,[2]核实汇总表!$E:$E,[2]核实汇总表!$AF:$AF)/10000</f>
        <v>305</v>
      </c>
      <c r="I137" s="7">
        <f t="shared" si="5"/>
        <v>305</v>
      </c>
      <c r="J137" s="7">
        <f>_xlfn.XLOOKUP(E137,[2]核实汇总表!$E:$E,[2]核实汇总表!$AG:$AG)/10000</f>
        <v>305</v>
      </c>
      <c r="K137" s="7"/>
    </row>
    <row r="138" spans="1:13">
      <c r="A138" s="261" t="s">
        <v>2789</v>
      </c>
      <c r="B138" s="10"/>
      <c r="C138" s="11"/>
      <c r="D138" s="9">
        <v>2018</v>
      </c>
      <c r="E138" t="s">
        <v>2244</v>
      </c>
      <c r="F138" s="7">
        <f t="shared" si="4"/>
        <v>300</v>
      </c>
      <c r="G138" s="7">
        <f>_xlfn.XLOOKUP(E138,原有表格2!$E:$E,原有表格2!$G:$G)</f>
        <v>300</v>
      </c>
      <c r="H138" s="7">
        <f>_xlfn.XLOOKUP(E138,原有表格2!$E:$E,原有表格2!$H:$H)</f>
        <v>0</v>
      </c>
      <c r="I138" s="7">
        <f t="shared" si="5"/>
        <v>300</v>
      </c>
      <c r="J138" s="7">
        <f>_xlfn.XLOOKUP(E138,原有表格2!$E:$E,原有表格2!$J:$J)</f>
        <v>300</v>
      </c>
      <c r="K138" s="7">
        <f>_xlfn.XLOOKUP(E138,原有表格2!$E:$E,原有表格2!$K:$K)</f>
        <v>0</v>
      </c>
      <c r="M138" t="str">
        <f>_xlfn.XLOOKUP(E138,原有表格2!$E:$E,原有表格2!$M:$M)</f>
        <v>巴河镇叮当村</v>
      </c>
    </row>
    <row r="139" spans="1:13">
      <c r="A139" s="261" t="s">
        <v>2790</v>
      </c>
      <c r="B139" s="10"/>
      <c r="C139" s="11"/>
      <c r="D139" s="9">
        <v>2018</v>
      </c>
      <c r="E139" t="s">
        <v>2246</v>
      </c>
      <c r="F139" s="7">
        <f t="shared" si="4"/>
        <v>1700</v>
      </c>
      <c r="G139" s="7">
        <f>_xlfn.XLOOKUP(E139,原有表格2!$E:$E,原有表格2!$G:$G)</f>
        <v>1700</v>
      </c>
      <c r="H139" s="7">
        <f>_xlfn.XLOOKUP(E139,原有表格2!$E:$E,原有表格2!$H:$H)</f>
        <v>0</v>
      </c>
      <c r="I139" s="7">
        <f t="shared" si="5"/>
        <v>1700</v>
      </c>
      <c r="J139" s="7">
        <f>_xlfn.XLOOKUP(E139,原有表格2!$E:$E,原有表格2!$J:$J)</f>
        <v>1700</v>
      </c>
      <c r="K139" s="7">
        <f>_xlfn.XLOOKUP(E139,原有表格2!$E:$E,原有表格2!$K:$K)</f>
        <v>0</v>
      </c>
      <c r="M139" t="str">
        <f>_xlfn.XLOOKUP(E139,原有表格2!$E:$E,原有表格2!$M:$M)</f>
        <v>巴河镇拉如村</v>
      </c>
    </row>
    <row r="140" spans="1:13">
      <c r="A140" s="261" t="s">
        <v>2791</v>
      </c>
      <c r="B140" s="10"/>
      <c r="C140" s="11"/>
      <c r="D140" s="9">
        <v>2018</v>
      </c>
      <c r="E140" t="s">
        <v>2248</v>
      </c>
      <c r="F140" s="7">
        <f t="shared" si="4"/>
        <v>500</v>
      </c>
      <c r="G140" s="7">
        <f>_xlfn.XLOOKUP(E140,原有表格2!$E:$E,原有表格2!$G:$G)</f>
        <v>500</v>
      </c>
      <c r="H140" s="7">
        <f>_xlfn.XLOOKUP(E140,原有表格2!$E:$E,原有表格2!$H:$H)</f>
        <v>0</v>
      </c>
      <c r="I140" s="7">
        <f t="shared" si="5"/>
        <v>549.104</v>
      </c>
      <c r="J140" s="7">
        <f>_xlfn.XLOOKUP(E140,原有表格2!$E:$E,原有表格2!$J:$J)</f>
        <v>500</v>
      </c>
      <c r="K140" s="7">
        <f>_xlfn.XLOOKUP(E140,原有表格2!$E:$E,原有表格2!$K:$K)</f>
        <v>49.104</v>
      </c>
      <c r="M140" t="str">
        <f>_xlfn.XLOOKUP(E140,原有表格2!$E:$E,原有表格2!$M:$M)</f>
        <v>巴河镇欧巴村</v>
      </c>
    </row>
    <row r="141" spans="1:13">
      <c r="A141" s="261" t="s">
        <v>2792</v>
      </c>
      <c r="B141" s="10"/>
      <c r="C141" s="11"/>
      <c r="D141" s="9">
        <v>2018</v>
      </c>
      <c r="E141" t="s">
        <v>2252</v>
      </c>
      <c r="F141" s="7">
        <f t="shared" si="4"/>
        <v>404</v>
      </c>
      <c r="G141" s="7">
        <f>_xlfn.XLOOKUP(E141,原有表格2!$E:$E,原有表格2!$G:$G)</f>
        <v>404</v>
      </c>
      <c r="H141" s="7">
        <f>_xlfn.XLOOKUP(E141,原有表格2!$E:$E,原有表格2!$H:$H)</f>
        <v>0</v>
      </c>
      <c r="I141" s="7">
        <f t="shared" si="5"/>
        <v>404</v>
      </c>
      <c r="J141" s="7">
        <f>_xlfn.XLOOKUP(E141,原有表格2!$E:$E,原有表格2!$J:$J)</f>
        <v>404</v>
      </c>
      <c r="K141" s="7">
        <f>_xlfn.XLOOKUP(E141,原有表格2!$E:$E,原有表格2!$K:$K)</f>
        <v>0</v>
      </c>
      <c r="M141" t="str">
        <f>_xlfn.XLOOKUP(E141,原有表格2!$E:$E,原有表格2!$M:$M)</f>
        <v>错高乡结巴村</v>
      </c>
    </row>
    <row r="142" spans="1:13">
      <c r="A142" s="261" t="s">
        <v>2793</v>
      </c>
      <c r="B142" s="10"/>
      <c r="C142" s="11"/>
      <c r="D142" s="9">
        <v>2018</v>
      </c>
      <c r="E142" t="s">
        <v>2254</v>
      </c>
      <c r="F142" s="7">
        <f t="shared" si="4"/>
        <v>490</v>
      </c>
      <c r="G142" s="7">
        <f>_xlfn.XLOOKUP(E142,原有表格2!$E:$E,原有表格2!$G:$G)</f>
        <v>490</v>
      </c>
      <c r="H142" s="7">
        <f>_xlfn.XLOOKUP(E142,原有表格2!$E:$E,原有表格2!$H:$H)</f>
        <v>0</v>
      </c>
      <c r="I142" s="7">
        <f t="shared" si="5"/>
        <v>490</v>
      </c>
      <c r="J142" s="7">
        <f>_xlfn.XLOOKUP(E142,原有表格2!$E:$E,原有表格2!$J:$J)</f>
        <v>490</v>
      </c>
      <c r="K142" s="7">
        <f>_xlfn.XLOOKUP(E142,原有表格2!$E:$E,原有表格2!$K:$K)</f>
        <v>0</v>
      </c>
      <c r="M142" t="str">
        <f>_xlfn.XLOOKUP(E142,原有表格2!$E:$E,原有表格2!$M:$M)</f>
        <v>工布江达镇达帕莎村</v>
      </c>
    </row>
    <row r="143" spans="1:13">
      <c r="A143" s="261" t="s">
        <v>2794</v>
      </c>
      <c r="B143" s="10"/>
      <c r="C143" s="11"/>
      <c r="D143" s="9">
        <v>2018</v>
      </c>
      <c r="E143" t="s">
        <v>2257</v>
      </c>
      <c r="F143" s="7">
        <f t="shared" si="4"/>
        <v>310</v>
      </c>
      <c r="G143" s="7">
        <f>_xlfn.XLOOKUP(E143,原有表格2!$E:$E,原有表格2!$G:$G)</f>
        <v>310</v>
      </c>
      <c r="H143" s="7">
        <f>_xlfn.XLOOKUP(E143,原有表格2!$E:$E,原有表格2!$H:$H)</f>
        <v>0</v>
      </c>
      <c r="I143" s="7">
        <f t="shared" si="5"/>
        <v>300.12</v>
      </c>
      <c r="J143" s="7">
        <f>_xlfn.XLOOKUP(E143,原有表格2!$E:$E,原有表格2!$J:$J)</f>
        <v>300.12</v>
      </c>
      <c r="K143" s="7">
        <f>_xlfn.XLOOKUP(E143,原有表格2!$E:$E,原有表格2!$K:$K)</f>
        <v>0</v>
      </c>
      <c r="M143" t="str">
        <f>_xlfn.XLOOKUP(E143,原有表格2!$E:$E,原有表格2!$M:$M)</f>
        <v>金达镇朗色村</v>
      </c>
    </row>
    <row r="144" spans="1:13">
      <c r="A144" s="261" t="s">
        <v>2795</v>
      </c>
      <c r="B144" s="10"/>
      <c r="C144" s="11"/>
      <c r="D144" s="9">
        <v>2018</v>
      </c>
      <c r="E144" t="s">
        <v>2261</v>
      </c>
      <c r="F144" s="7">
        <f t="shared" si="4"/>
        <v>100</v>
      </c>
      <c r="G144" s="7">
        <f>_xlfn.XLOOKUP(E144,原有表格2!$E:$E,原有表格2!$G:$G)</f>
        <v>100</v>
      </c>
      <c r="H144" s="7">
        <f>_xlfn.XLOOKUP(E144,原有表格2!$E:$E,原有表格2!$H:$H)</f>
        <v>0</v>
      </c>
      <c r="I144" s="7">
        <f t="shared" si="5"/>
        <v>100</v>
      </c>
      <c r="J144" s="7">
        <f>_xlfn.XLOOKUP(E144,原有表格2!$E:$E,原有表格2!$J:$J)</f>
        <v>100</v>
      </c>
      <c r="K144" s="7">
        <f>_xlfn.XLOOKUP(E144,原有表格2!$E:$E,原有表格2!$K:$K)</f>
        <v>0</v>
      </c>
    </row>
    <row r="145" spans="1:13">
      <c r="A145" s="261" t="s">
        <v>2796</v>
      </c>
      <c r="B145" s="10"/>
      <c r="C145" s="11"/>
      <c r="D145" s="9">
        <v>2018</v>
      </c>
      <c r="E145" t="s">
        <v>2263</v>
      </c>
      <c r="F145" s="7">
        <f t="shared" si="4"/>
        <v>196</v>
      </c>
      <c r="G145" s="7">
        <f>_xlfn.XLOOKUP(E145,原有表格2!$E:$E,原有表格2!$G:$G)</f>
        <v>196</v>
      </c>
      <c r="H145" s="7">
        <f>_xlfn.XLOOKUP(E145,原有表格2!$E:$E,原有表格2!$H:$H)</f>
        <v>0</v>
      </c>
      <c r="I145" s="7">
        <f t="shared" si="5"/>
        <v>262.76</v>
      </c>
      <c r="J145" s="7">
        <f>_xlfn.XLOOKUP(E145,原有表格2!$E:$E,原有表格2!$J:$J)</f>
        <v>196</v>
      </c>
      <c r="K145" s="7">
        <f>_xlfn.XLOOKUP(E145,原有表格2!$E:$E,原有表格2!$K:$K)</f>
        <v>66.76</v>
      </c>
      <c r="M145" t="str">
        <f>_xlfn.XLOOKUP(E145,原有表格2!$E:$E,原有表格2!$M:$M)</f>
        <v>巴河镇帮久村</v>
      </c>
    </row>
    <row r="146" spans="1:13">
      <c r="A146" s="261" t="s">
        <v>2797</v>
      </c>
      <c r="B146" s="10"/>
      <c r="C146" s="11"/>
      <c r="D146" s="9">
        <v>2018</v>
      </c>
      <c r="E146" t="s">
        <v>2268</v>
      </c>
      <c r="F146" s="7">
        <f t="shared" si="4"/>
        <v>200</v>
      </c>
      <c r="G146" s="7">
        <f>_xlfn.XLOOKUP(E146,原有表格2!$E:$E,原有表格2!$G:$G)</f>
        <v>200</v>
      </c>
      <c r="H146" s="7">
        <f>_xlfn.XLOOKUP(E146,原有表格2!$E:$E,原有表格2!$H:$H)</f>
        <v>0</v>
      </c>
      <c r="I146" s="7">
        <f t="shared" si="5"/>
        <v>200</v>
      </c>
      <c r="J146" s="7">
        <f>_xlfn.XLOOKUP(E146,原有表格2!$E:$E,原有表格2!$J:$J)</f>
        <v>200</v>
      </c>
      <c r="K146" s="7">
        <f>_xlfn.XLOOKUP(E146,原有表格2!$E:$E,原有表格2!$K:$K)</f>
        <v>0</v>
      </c>
      <c r="M146" t="str">
        <f>_xlfn.XLOOKUP(E146,原有表格2!$E:$E,原有表格2!$M:$M)</f>
        <v>工布江达镇拉龙村</v>
      </c>
    </row>
    <row r="147" spans="1:13">
      <c r="A147" s="261" t="s">
        <v>2798</v>
      </c>
      <c r="B147" s="10"/>
      <c r="C147" s="11"/>
      <c r="D147" s="9">
        <v>2018</v>
      </c>
      <c r="E147" t="s">
        <v>2275</v>
      </c>
      <c r="F147" s="7">
        <f t="shared" si="4"/>
        <v>100</v>
      </c>
      <c r="G147" s="7">
        <f>_xlfn.XLOOKUP(E147,原有表格2!$E:$E,原有表格2!$G:$G)</f>
        <v>100</v>
      </c>
      <c r="H147" s="7">
        <f>_xlfn.XLOOKUP(E147,原有表格2!$E:$E,原有表格2!$H:$H)</f>
        <v>0</v>
      </c>
      <c r="I147" s="7">
        <f t="shared" si="5"/>
        <v>100</v>
      </c>
      <c r="J147" s="7">
        <f>_xlfn.XLOOKUP(E147,原有表格2!$E:$E,原有表格2!$J:$J)</f>
        <v>100</v>
      </c>
      <c r="K147" s="7">
        <f>_xlfn.XLOOKUP(E147,原有表格2!$E:$E,原有表格2!$K:$K)</f>
        <v>0</v>
      </c>
      <c r="M147" t="str">
        <f>_xlfn.XLOOKUP(E147,原有表格2!$E:$E,原有表格2!$M:$M)</f>
        <v>巴河镇朗色村</v>
      </c>
    </row>
    <row r="148" spans="1:13">
      <c r="A148" s="261" t="s">
        <v>2799</v>
      </c>
      <c r="B148" s="10"/>
      <c r="C148" s="11"/>
      <c r="D148" s="9">
        <v>2018</v>
      </c>
      <c r="E148" t="s">
        <v>2279</v>
      </c>
      <c r="F148" s="7">
        <f t="shared" si="4"/>
        <v>100</v>
      </c>
      <c r="G148" s="17">
        <v>100</v>
      </c>
      <c r="H148" s="7">
        <f>_xlfn.XLOOKUP(E148,Sheet7!B:B,Sheet7!F:F)</f>
        <v>0</v>
      </c>
      <c r="I148" s="7">
        <f t="shared" si="5"/>
        <v>50</v>
      </c>
      <c r="J148" s="7">
        <f>_xlfn.XLOOKUP(E148,Sheet7!B:B,Sheet7!H:H)</f>
        <v>50</v>
      </c>
      <c r="K148" s="7"/>
    </row>
    <row r="149" spans="1:13">
      <c r="A149" s="261" t="s">
        <v>2800</v>
      </c>
      <c r="B149" s="10"/>
      <c r="C149" s="11"/>
      <c r="D149" s="9">
        <v>2018</v>
      </c>
      <c r="E149" t="s">
        <v>2283</v>
      </c>
      <c r="F149" s="7">
        <f t="shared" si="4"/>
        <v>1000</v>
      </c>
      <c r="G149" s="7">
        <f>_xlfn.XLOOKUP(E149,[2]核实汇总表!$E:$E,[2]核实汇总表!$I:$I)/10000</f>
        <v>1000</v>
      </c>
      <c r="H149" s="7">
        <f>_xlfn.XLOOKUP(E149,原有表格2!$E:$E,原有表格2!$H:$H)</f>
        <v>0</v>
      </c>
      <c r="I149" s="7">
        <f t="shared" si="5"/>
        <v>1467.04</v>
      </c>
      <c r="J149" s="7">
        <f>_xlfn.XLOOKUP(E149,原有表格2!$E:$E,原有表格2!$J:$J)</f>
        <v>1467.04</v>
      </c>
      <c r="K149" s="7">
        <f>_xlfn.XLOOKUP(E149,原有表格2!$E:$E,原有表格2!$K:$K)</f>
        <v>0</v>
      </c>
      <c r="M149" t="str">
        <f>_xlfn.XLOOKUP(E149,原有表格2!$E:$E,原有表格2!$M:$M)</f>
        <v>巴河镇拉如村</v>
      </c>
    </row>
    <row r="150" spans="1:13">
      <c r="A150" s="261" t="s">
        <v>2801</v>
      </c>
      <c r="B150" s="10"/>
      <c r="C150" s="11"/>
      <c r="D150" s="9">
        <v>2018</v>
      </c>
      <c r="E150" t="s">
        <v>2285</v>
      </c>
      <c r="F150" s="7">
        <f t="shared" si="4"/>
        <v>210</v>
      </c>
      <c r="G150" s="7">
        <f>_xlfn.XLOOKUP(E150,[2]核实汇总表!$E:$E,[2]核实汇总表!$I:$I)/10000</f>
        <v>210</v>
      </c>
      <c r="H150" s="7">
        <f>_xlfn.XLOOKUP(E150,原有表格2!$E:$E,原有表格2!$H:$H)</f>
        <v>0</v>
      </c>
      <c r="I150" s="7">
        <f t="shared" si="5"/>
        <v>1106.761869</v>
      </c>
      <c r="J150" s="7">
        <f>_xlfn.XLOOKUP(E150,原有表格2!$E:$E,原有表格2!$J:$J)</f>
        <v>487.24</v>
      </c>
      <c r="K150" s="7">
        <f>_xlfn.XLOOKUP(E150,原有表格2!$E:$E,原有表格2!$K:$K)</f>
        <v>619.521869</v>
      </c>
      <c r="M150" t="str">
        <f>_xlfn.XLOOKUP(E150,原有表格2!$E:$E,原有表格2!$M:$M)</f>
        <v>朱拉乡扎热村</v>
      </c>
    </row>
    <row r="151" spans="1:13">
      <c r="A151" s="261" t="s">
        <v>2802</v>
      </c>
      <c r="B151" s="10"/>
      <c r="C151" s="11"/>
      <c r="D151" s="9">
        <v>2018</v>
      </c>
      <c r="E151" t="s">
        <v>2288</v>
      </c>
      <c r="F151" s="7">
        <f t="shared" si="4"/>
        <v>100</v>
      </c>
      <c r="G151" s="7">
        <f>_xlfn.XLOOKUP(E151,原有表格2!$E:$E,原有表格2!$G:$G)</f>
        <v>100</v>
      </c>
      <c r="H151" s="7">
        <f>_xlfn.XLOOKUP(E151,原有表格2!$E:$E,原有表格2!$H:$H)</f>
        <v>0</v>
      </c>
      <c r="I151" s="7">
        <f t="shared" si="5"/>
        <v>435.48</v>
      </c>
      <c r="J151" s="7">
        <f>_xlfn.XLOOKUP(E151,原有表格2!$E:$E,原有表格2!$J:$J)</f>
        <v>100</v>
      </c>
      <c r="K151" s="7">
        <f>_xlfn.XLOOKUP(E151,原有表格2!$E:$E,原有表格2!$K:$K)</f>
        <v>335.48</v>
      </c>
      <c r="M151" t="str">
        <f>_xlfn.XLOOKUP(E151,原有表格2!$E:$E,原有表格2!$M:$M)</f>
        <v>巴河镇拉如村</v>
      </c>
    </row>
    <row r="152" spans="1:13">
      <c r="A152" s="261" t="s">
        <v>2803</v>
      </c>
      <c r="B152" s="10"/>
      <c r="C152" s="11"/>
      <c r="D152" s="9">
        <v>2018</v>
      </c>
      <c r="E152" t="s">
        <v>2290</v>
      </c>
      <c r="F152" s="7">
        <f t="shared" si="4"/>
        <v>720.86</v>
      </c>
      <c r="G152" s="7">
        <f>_xlfn.XLOOKUP(E152,原有表格2!$E:$E,原有表格2!$G:$G)</f>
        <v>720.86</v>
      </c>
      <c r="H152" s="7">
        <f>_xlfn.XLOOKUP(E152,原有表格2!$E:$E,原有表格2!$H:$H)</f>
        <v>0</v>
      </c>
      <c r="I152" s="7">
        <f t="shared" si="5"/>
        <v>720.86</v>
      </c>
      <c r="J152" s="7">
        <f>_xlfn.XLOOKUP(E152,原有表格2!$E:$E,原有表格2!$J:$J)</f>
        <v>720.86</v>
      </c>
      <c r="K152" s="7">
        <f>_xlfn.XLOOKUP(E152,原有表格2!$E:$E,原有表格2!$K:$K)</f>
        <v>0</v>
      </c>
    </row>
    <row r="153" spans="1:13">
      <c r="A153" s="261" t="s">
        <v>2804</v>
      </c>
      <c r="B153" s="10"/>
      <c r="C153" s="11"/>
      <c r="D153" s="9">
        <v>2018</v>
      </c>
      <c r="E153" t="s">
        <v>2292</v>
      </c>
      <c r="F153" s="7">
        <f t="shared" si="4"/>
        <v>461.45</v>
      </c>
      <c r="G153" s="7">
        <f>_xlfn.XLOOKUP(E153,[2]核实汇总表!$E:$E,[2]核实汇总表!$H:$H)/10000</f>
        <v>461.45</v>
      </c>
      <c r="H153" s="7">
        <f>_xlfn.XLOOKUP(E153,[2]核实汇总表!$E:$E,[2]核实汇总表!$AF:$AF)/10000</f>
        <v>0</v>
      </c>
      <c r="I153" s="7">
        <f t="shared" si="5"/>
        <v>461.45</v>
      </c>
      <c r="J153" s="7">
        <f>_xlfn.XLOOKUP(E153,[2]核实汇总表!$E:$E,[2]核实汇总表!$AG:$AG)/10000</f>
        <v>461.45</v>
      </c>
      <c r="K153" s="7"/>
    </row>
    <row r="154" spans="1:13">
      <c r="A154" s="261" t="s">
        <v>2805</v>
      </c>
      <c r="B154" s="10"/>
      <c r="C154" s="11"/>
      <c r="D154" s="9">
        <v>2018</v>
      </c>
      <c r="E154" t="s">
        <v>2295</v>
      </c>
      <c r="F154" s="7">
        <f t="shared" si="4"/>
        <v>3000</v>
      </c>
      <c r="G154" s="7">
        <f>_xlfn.XLOOKUP(E154,[2]核实汇总表!$E:$E,[2]核实汇总表!$I:$I)/10000</f>
        <v>297</v>
      </c>
      <c r="H154" s="7">
        <f>_xlfn.XLOOKUP(E154,[2]核实汇总表!$E:$E,[2]核实汇总表!$AF:$AF)/10000</f>
        <v>2703</v>
      </c>
      <c r="I154" s="7">
        <f t="shared" si="5"/>
        <v>3000</v>
      </c>
      <c r="J154" s="7">
        <f>_xlfn.XLOOKUP(E154,[2]核实汇总表!$E:$E,[2]核实汇总表!$AG:$AG)/10000</f>
        <v>3000</v>
      </c>
      <c r="K154" s="7"/>
    </row>
    <row r="155" spans="1:13">
      <c r="A155" s="261" t="s">
        <v>2806</v>
      </c>
      <c r="B155" s="10"/>
      <c r="C155" s="11"/>
      <c r="D155" s="9">
        <v>2018</v>
      </c>
      <c r="E155" t="s">
        <v>2300</v>
      </c>
      <c r="F155" s="7">
        <f t="shared" si="4"/>
        <v>45</v>
      </c>
      <c r="G155" s="7">
        <f>_xlfn.XLOOKUP(E155,[2]核实汇总表!$E:$E,[2]核实汇总表!$H:$H)/10000</f>
        <v>45</v>
      </c>
      <c r="H155" s="7">
        <f>_xlfn.XLOOKUP(E155,[2]核实汇总表!$E:$E,[2]核实汇总表!$AF:$AF)/10000</f>
        <v>0</v>
      </c>
      <c r="I155" s="7">
        <f t="shared" si="5"/>
        <v>45</v>
      </c>
      <c r="J155" s="7">
        <f>_xlfn.XLOOKUP(E155,[2]核实汇总表!$E:$E,[2]核实汇总表!$AG:$AG)/10000</f>
        <v>45</v>
      </c>
      <c r="K155" s="7"/>
    </row>
    <row r="156" spans="1:13">
      <c r="A156" s="261" t="s">
        <v>2807</v>
      </c>
      <c r="B156" s="10"/>
      <c r="C156" s="11"/>
      <c r="D156" s="9">
        <v>2019</v>
      </c>
      <c r="E156" t="s">
        <v>2304</v>
      </c>
      <c r="F156" s="7">
        <f t="shared" si="4"/>
        <v>53.45</v>
      </c>
      <c r="G156" s="7">
        <f>_xlfn.XLOOKUP(E156,原有表格2!$E:$E,原有表格2!$G:$G)</f>
        <v>53.45</v>
      </c>
      <c r="H156" s="7">
        <f>_xlfn.XLOOKUP(E156,原有表格2!$E:$E,原有表格2!$H:$H)</f>
        <v>0</v>
      </c>
      <c r="I156" s="7">
        <f t="shared" si="5"/>
        <v>53.45</v>
      </c>
      <c r="J156" s="7">
        <f>_xlfn.XLOOKUP(E156,原有表格2!$E:$E,原有表格2!$J:$J)</f>
        <v>53.45</v>
      </c>
      <c r="K156" s="7">
        <f>_xlfn.XLOOKUP(E156,原有表格2!$E:$E,原有表格2!$K:$K)</f>
        <v>0</v>
      </c>
      <c r="M156" t="str">
        <f>_xlfn.XLOOKUP(E156,原有表格2!$E:$E,原有表格2!$M:$M)</f>
        <v>加兴乡松多村</v>
      </c>
    </row>
    <row r="157" spans="1:13">
      <c r="A157" s="261" t="s">
        <v>2808</v>
      </c>
      <c r="B157" s="10"/>
      <c r="C157" s="11"/>
      <c r="D157" s="9">
        <v>2019</v>
      </c>
      <c r="E157" t="s">
        <v>2307</v>
      </c>
      <c r="F157" s="7">
        <f t="shared" si="4"/>
        <v>77.3</v>
      </c>
      <c r="G157" s="7">
        <f>_xlfn.XLOOKUP(E157,原有表格2!$E:$E,原有表格2!$G:$G)</f>
        <v>77.3</v>
      </c>
      <c r="H157" s="7">
        <f>_xlfn.XLOOKUP(E157,原有表格2!$E:$E,原有表格2!$H:$H)</f>
        <v>0</v>
      </c>
      <c r="I157" s="7">
        <f t="shared" si="5"/>
        <v>27.743998</v>
      </c>
      <c r="J157" s="7">
        <f>_xlfn.XLOOKUP(E157,原有表格2!$E:$E,原有表格2!$J:$J)</f>
        <v>27.743998</v>
      </c>
      <c r="K157" s="7">
        <f>_xlfn.XLOOKUP(E157,原有表格2!$E:$E,原有表格2!$K:$K)</f>
        <v>0</v>
      </c>
      <c r="M157" t="str">
        <f>_xlfn.XLOOKUP(E157,原有表格2!$E:$E,原有表格2!$M:$M)</f>
        <v>娘浦乡</v>
      </c>
    </row>
    <row r="158" spans="1:13">
      <c r="A158" s="261" t="s">
        <v>2809</v>
      </c>
      <c r="B158" s="10"/>
      <c r="C158" s="11"/>
      <c r="D158" s="9">
        <v>2019</v>
      </c>
      <c r="E158" t="s">
        <v>2310</v>
      </c>
      <c r="F158" s="7">
        <f t="shared" si="4"/>
        <v>158.09</v>
      </c>
      <c r="G158" s="7">
        <f>_xlfn.XLOOKUP(E158,原有表格2!$E:$E,原有表格2!$G:$G)</f>
        <v>158.09</v>
      </c>
      <c r="H158" s="7">
        <f>_xlfn.XLOOKUP(E158,原有表格2!$E:$E,原有表格2!$H:$H)</f>
        <v>0</v>
      </c>
      <c r="I158" s="7">
        <f t="shared" si="5"/>
        <v>160</v>
      </c>
      <c r="J158" s="7">
        <f>_xlfn.XLOOKUP(E158,原有表格2!$E:$E,原有表格2!$J:$J)</f>
        <v>158.09</v>
      </c>
      <c r="K158" s="7">
        <f>_xlfn.XLOOKUP(E158,原有表格2!$E:$E,原有表格2!$K:$K)</f>
        <v>1.91</v>
      </c>
      <c r="M158" t="str">
        <f>_xlfn.XLOOKUP(E158,原有表格2!$E:$E,原有表格2!$M:$M)</f>
        <v/>
      </c>
    </row>
    <row r="159" spans="1:13">
      <c r="A159" s="261" t="s">
        <v>2810</v>
      </c>
      <c r="B159" s="10"/>
      <c r="C159" s="11"/>
      <c r="D159" s="9">
        <v>2019</v>
      </c>
      <c r="E159" s="2" t="s">
        <v>2312</v>
      </c>
      <c r="F159" s="7">
        <f t="shared" si="4"/>
        <v>76.9</v>
      </c>
      <c r="G159" s="7">
        <f>_xlfn.XLOOKUP(E159,原有表格2!$E:$E,原有表格2!$G:$G)</f>
        <v>76.9</v>
      </c>
      <c r="H159" s="7">
        <f>_xlfn.XLOOKUP(E159,原有表格2!$E:$E,原有表格2!$H:$H)</f>
        <v>0</v>
      </c>
      <c r="I159" s="7">
        <f t="shared" si="5"/>
        <v>185</v>
      </c>
      <c r="J159" s="7">
        <f>_xlfn.XLOOKUP(E159,原有表格2!$E:$E,原有表格2!$J:$J)</f>
        <v>76.9</v>
      </c>
      <c r="K159" s="7">
        <f>_xlfn.XLOOKUP(E159,原有表格2!$E:$E,原有表格2!$K:$K)</f>
        <v>108.1</v>
      </c>
      <c r="M159" t="str">
        <f>_xlfn.XLOOKUP(E159,原有表格2!$E:$E,原有表格2!$M:$M)</f>
        <v>娘浦乡江举村、朝朗村、同果村、岗朗村</v>
      </c>
    </row>
    <row r="160" spans="1:13">
      <c r="A160" s="261" t="s">
        <v>2811</v>
      </c>
      <c r="B160" s="10"/>
      <c r="C160" s="11"/>
      <c r="D160" s="9">
        <v>2019</v>
      </c>
      <c r="E160" t="s">
        <v>2316</v>
      </c>
      <c r="F160" s="7">
        <f t="shared" si="4"/>
        <v>11</v>
      </c>
      <c r="G160" s="7">
        <f>_xlfn.XLOOKUP(E160,原有表格2!$E:$E,原有表格2!$G:$G)</f>
        <v>11</v>
      </c>
      <c r="H160" s="7">
        <f>_xlfn.XLOOKUP(E160,原有表格2!$E:$E,原有表格2!$H:$H)</f>
        <v>0</v>
      </c>
      <c r="I160" s="7">
        <f t="shared" si="5"/>
        <v>65</v>
      </c>
      <c r="J160" s="7">
        <f>_xlfn.XLOOKUP(E160,原有表格2!$E:$E,原有表格2!$J:$J)</f>
        <v>11</v>
      </c>
      <c r="K160" s="7">
        <f>_xlfn.XLOOKUP(E160,原有表格2!$E:$E,原有表格2!$K:$K)</f>
        <v>54</v>
      </c>
      <c r="M160" t="str">
        <f>_xlfn.XLOOKUP(E160,原有表格2!$E:$E,原有表格2!$M:$M)</f>
        <v>工布江达镇卓木村</v>
      </c>
    </row>
    <row r="161" spans="1:13">
      <c r="A161" s="261" t="s">
        <v>2812</v>
      </c>
      <c r="B161" s="10"/>
      <c r="C161" s="11"/>
      <c r="D161" s="9">
        <v>2019</v>
      </c>
      <c r="E161" t="s">
        <v>2318</v>
      </c>
      <c r="F161" s="7">
        <f t="shared" si="4"/>
        <v>9.91</v>
      </c>
      <c r="G161" s="7">
        <f>_xlfn.XLOOKUP(E161,原有表格2!$E:$E,原有表格2!$G:$G)</f>
        <v>9.91</v>
      </c>
      <c r="H161" s="7">
        <f>_xlfn.XLOOKUP(E161,原有表格2!$E:$E,原有表格2!$H:$H)</f>
        <v>0</v>
      </c>
      <c r="I161" s="7">
        <f t="shared" si="5"/>
        <v>15</v>
      </c>
      <c r="J161" s="7">
        <f>_xlfn.XLOOKUP(E161,原有表格2!$E:$E,原有表格2!$J:$J)</f>
        <v>9.91</v>
      </c>
      <c r="K161" s="7">
        <f>_xlfn.XLOOKUP(E161,原有表格2!$E:$E,原有表格2!$K:$K)</f>
        <v>5.09</v>
      </c>
      <c r="M161" t="str">
        <f>_xlfn.XLOOKUP(E161,原有表格2!$E:$E,原有表格2!$M:$M)</f>
        <v>工布江达镇孜嘎村</v>
      </c>
    </row>
    <row r="162" spans="1:13">
      <c r="A162" s="261" t="s">
        <v>2813</v>
      </c>
      <c r="B162" s="10"/>
      <c r="C162" s="11"/>
      <c r="D162" s="9">
        <v>2019</v>
      </c>
      <c r="E162" t="s">
        <v>2323</v>
      </c>
      <c r="F162" s="7">
        <f t="shared" si="4"/>
        <v>14.9</v>
      </c>
      <c r="G162" s="7">
        <f>_xlfn.XLOOKUP(E162,原有表格2!$E:$E,原有表格2!$G:$G)</f>
        <v>14.9</v>
      </c>
      <c r="H162" s="7">
        <f>_xlfn.XLOOKUP(E162,原有表格2!$E:$E,原有表格2!$H:$H)</f>
        <v>0</v>
      </c>
      <c r="I162" s="7">
        <f t="shared" si="5"/>
        <v>116.99</v>
      </c>
      <c r="J162" s="7">
        <f>_xlfn.XLOOKUP(E162,原有表格2!$E:$E,原有表格2!$J:$J)</f>
        <v>14.9</v>
      </c>
      <c r="K162" s="7">
        <f>_xlfn.XLOOKUP(E162,原有表格2!$E:$E,原有表格2!$K:$K)</f>
        <v>102.09</v>
      </c>
      <c r="M162" t="str">
        <f>_xlfn.XLOOKUP(E162,原有表格2!$E:$E,原有表格2!$M:$M)</f>
        <v>工布江达镇结定村</v>
      </c>
    </row>
    <row r="163" spans="1:13">
      <c r="A163" s="261" t="s">
        <v>2814</v>
      </c>
      <c r="B163" s="10"/>
      <c r="C163" s="11"/>
      <c r="D163" s="9">
        <v>2019</v>
      </c>
      <c r="E163" t="s">
        <v>2328</v>
      </c>
      <c r="F163" s="7">
        <f t="shared" si="4"/>
        <v>116.46</v>
      </c>
      <c r="G163" s="7">
        <f>_xlfn.XLOOKUP(E163,[2]核实汇总表!$E:$E,[2]核实汇总表!$I:$I)/10000</f>
        <v>116.46</v>
      </c>
      <c r="H163" s="7">
        <f>_xlfn.XLOOKUP(E163,原有表格2!$E:$E,原有表格2!$H:$H)</f>
        <v>0</v>
      </c>
      <c r="I163" s="7">
        <f t="shared" si="5"/>
        <v>140.09</v>
      </c>
      <c r="J163" s="7">
        <f>_xlfn.XLOOKUP(E163,原有表格2!$E:$E,原有表格2!$J:$J)</f>
        <v>140.09</v>
      </c>
      <c r="K163" s="7">
        <f>_xlfn.XLOOKUP(E163,原有表格2!$E:$E,原有表格2!$K:$K)</f>
        <v>0</v>
      </c>
      <c r="M163" t="str">
        <f>_xlfn.XLOOKUP(E163,原有表格2!$E:$E,原有表格2!$M:$M)</f>
        <v>巴河镇仲当村</v>
      </c>
    </row>
    <row r="164" spans="1:13">
      <c r="A164" s="261" t="s">
        <v>2815</v>
      </c>
      <c r="B164" s="10"/>
      <c r="C164" s="11"/>
      <c r="D164" s="9">
        <v>2019</v>
      </c>
      <c r="E164" t="s">
        <v>2332</v>
      </c>
      <c r="F164" s="7">
        <f t="shared" si="4"/>
        <v>151.62</v>
      </c>
      <c r="G164" s="7">
        <f>_xlfn.XLOOKUP(E164,[2]核实汇总表!$E:$E,[2]核实汇总表!$I:$I)/10000</f>
        <v>151.62</v>
      </c>
      <c r="H164" s="7">
        <f>_xlfn.XLOOKUP(E164,原有表格2!$E:$E,原有表格2!$H:$H)</f>
        <v>0</v>
      </c>
      <c r="I164" s="7">
        <f t="shared" si="5"/>
        <v>208.62</v>
      </c>
      <c r="J164" s="7">
        <f>_xlfn.XLOOKUP(E164,原有表格2!$E:$E,原有表格2!$J:$J)</f>
        <v>208.62</v>
      </c>
      <c r="K164" s="7">
        <f>_xlfn.XLOOKUP(E164,原有表格2!$E:$E,原有表格2!$K:$K)</f>
        <v>0</v>
      </c>
      <c r="M164" t="str">
        <f>_xlfn.XLOOKUP(E164,原有表格2!$E:$E,原有表格2!$M:$M)</f>
        <v>巴河镇拉如村</v>
      </c>
    </row>
    <row r="165" spans="1:13">
      <c r="A165" s="261" t="s">
        <v>2816</v>
      </c>
      <c r="B165" s="10"/>
      <c r="C165" s="11"/>
      <c r="D165" s="9">
        <v>2019</v>
      </c>
      <c r="E165" t="s">
        <v>2334</v>
      </c>
      <c r="F165" s="7">
        <f t="shared" si="4"/>
        <v>82.03</v>
      </c>
      <c r="G165" s="7">
        <f>_xlfn.XLOOKUP(E165,[2]核实汇总表!$E:$E,[2]核实汇总表!$I:$I)/10000</f>
        <v>82.03</v>
      </c>
      <c r="H165" s="7">
        <f>_xlfn.XLOOKUP(E165,原有表格2!$E:$E,原有表格2!$H:$H)</f>
        <v>0</v>
      </c>
      <c r="I165" s="7">
        <f t="shared" si="5"/>
        <v>104.55</v>
      </c>
      <c r="J165" s="7">
        <f>_xlfn.XLOOKUP(E165,原有表格2!$E:$E,原有表格2!$J:$J)</f>
        <v>104.55</v>
      </c>
      <c r="K165" s="7">
        <f>_xlfn.XLOOKUP(E165,原有表格2!$E:$E,原有表格2!$K:$K)</f>
        <v>0</v>
      </c>
      <c r="M165" t="str">
        <f>_xlfn.XLOOKUP(E165,原有表格2!$E:$E,原有表格2!$M:$M)</f>
        <v>巴河镇拉如村</v>
      </c>
    </row>
    <row r="166" spans="1:13">
      <c r="A166" s="261" t="s">
        <v>2817</v>
      </c>
      <c r="B166" s="10"/>
      <c r="C166" s="11"/>
      <c r="D166" s="9">
        <v>2019</v>
      </c>
      <c r="E166" t="s">
        <v>2338</v>
      </c>
      <c r="F166" s="7">
        <f t="shared" si="4"/>
        <v>135.05</v>
      </c>
      <c r="G166" s="7">
        <f>_xlfn.XLOOKUP(E166,[2]核实汇总表!$E:$E,[2]核实汇总表!$I:$I)/10000</f>
        <v>135.05</v>
      </c>
      <c r="H166" s="7">
        <f>_xlfn.XLOOKUP(E166,原有表格2!$E:$E,原有表格2!$H:$H)</f>
        <v>0</v>
      </c>
      <c r="I166" s="7">
        <f t="shared" si="5"/>
        <v>174.193361</v>
      </c>
      <c r="J166" s="7">
        <f>_xlfn.XLOOKUP(E166,原有表格2!$E:$E,原有表格2!$J:$J)</f>
        <v>174.193361</v>
      </c>
      <c r="K166" s="7">
        <f>_xlfn.XLOOKUP(E166,原有表格2!$E:$E,原有表格2!$K:$K)</f>
        <v>0</v>
      </c>
      <c r="M166" t="str">
        <f>_xlfn.XLOOKUP(E166,原有表格2!$E:$E,原有表格2!$M:$M)</f>
        <v>江达乡皮康村</v>
      </c>
    </row>
    <row r="167" spans="1:13">
      <c r="A167" s="261" t="s">
        <v>2818</v>
      </c>
      <c r="B167" s="10"/>
      <c r="C167" s="11"/>
      <c r="D167" s="9">
        <v>2019</v>
      </c>
      <c r="E167" t="s">
        <v>2343</v>
      </c>
      <c r="F167" s="7">
        <f t="shared" si="4"/>
        <v>69.62</v>
      </c>
      <c r="G167" s="7">
        <f>_xlfn.XLOOKUP(E167,[2]核实汇总表!$E:$E,[2]核实汇总表!$I:$I)/10000</f>
        <v>69.62</v>
      </c>
      <c r="H167" s="7">
        <f>_xlfn.XLOOKUP(E167,原有表格2!$E:$E,原有表格2!$H:$H)</f>
        <v>0</v>
      </c>
      <c r="I167" s="7">
        <f t="shared" si="5"/>
        <v>166.804093</v>
      </c>
      <c r="J167" s="7">
        <f>_xlfn.XLOOKUP(E167,原有表格2!$E:$E,原有表格2!$J:$J)</f>
        <v>166.804093</v>
      </c>
      <c r="K167" s="7">
        <f>_xlfn.XLOOKUP(E167,原有表格2!$E:$E,原有表格2!$K:$K)</f>
        <v>0</v>
      </c>
      <c r="M167" t="str">
        <f>_xlfn.XLOOKUP(E167,原有表格2!$E:$E,原有表格2!$M:$M)</f>
        <v>江达乡娘盖村</v>
      </c>
    </row>
    <row r="168" spans="1:13">
      <c r="A168" s="261" t="s">
        <v>2819</v>
      </c>
      <c r="B168" s="10"/>
      <c r="C168" s="11"/>
      <c r="D168" s="9">
        <v>2019</v>
      </c>
      <c r="E168" t="s">
        <v>2348</v>
      </c>
      <c r="F168" s="7">
        <f t="shared" si="4"/>
        <v>243.64</v>
      </c>
      <c r="G168" s="7">
        <f>_xlfn.XLOOKUP(E168,[2]核实汇总表!$E:$E,[2]核实汇总表!$I:$I)/10000</f>
        <v>243.64</v>
      </c>
      <c r="H168" s="7">
        <f>_xlfn.XLOOKUP(E168,原有表格2!$E:$E,原有表格2!$H:$H)</f>
        <v>0</v>
      </c>
      <c r="I168" s="7">
        <f t="shared" si="5"/>
        <v>408.192788</v>
      </c>
      <c r="J168" s="7">
        <f>_xlfn.XLOOKUP(E168,原有表格2!$E:$E,原有表格2!$J:$J)</f>
        <v>403.82</v>
      </c>
      <c r="K168" s="7">
        <f>_xlfn.XLOOKUP(E168,原有表格2!$E:$E,原有表格2!$K:$K)</f>
        <v>4.37278800000001</v>
      </c>
      <c r="M168" t="str">
        <f>_xlfn.XLOOKUP(E168,原有表格2!$E:$E,原有表格2!$M:$M)</f>
        <v>江达乡昂巴宗村</v>
      </c>
    </row>
    <row r="169" spans="1:13">
      <c r="A169" s="261" t="s">
        <v>2820</v>
      </c>
      <c r="B169" s="10"/>
      <c r="C169" s="11"/>
      <c r="D169" s="9">
        <v>2019</v>
      </c>
      <c r="E169" t="s">
        <v>2353</v>
      </c>
      <c r="F169" s="7">
        <f t="shared" si="4"/>
        <v>22.86</v>
      </c>
      <c r="G169" s="7">
        <f>_xlfn.XLOOKUP(E169,[2]核实汇总表!$E:$E,[2]核实汇总表!$I:$I)/10000</f>
        <v>22.86</v>
      </c>
      <c r="H169" s="7">
        <f>_xlfn.XLOOKUP(E169,原有表格2!$E:$E,原有表格2!$H:$H)</f>
        <v>0</v>
      </c>
      <c r="I169" s="7">
        <f t="shared" si="5"/>
        <v>78</v>
      </c>
      <c r="J169" s="7">
        <f>_xlfn.XLOOKUP(E169,原有表格2!$E:$E,原有表格2!$J:$J)</f>
        <v>78</v>
      </c>
      <c r="K169" s="7">
        <f>_xlfn.XLOOKUP(E169,原有表格2!$E:$E,原有表格2!$K:$K)</f>
        <v>0</v>
      </c>
      <c r="M169" t="str">
        <f>_xlfn.XLOOKUP(E169,原有表格2!$E:$E,原有表格2!$M:$M)</f>
        <v>江达乡太昭村</v>
      </c>
    </row>
    <row r="170" spans="1:13">
      <c r="A170" s="261" t="s">
        <v>2821</v>
      </c>
      <c r="B170" s="10"/>
      <c r="C170" s="11"/>
      <c r="D170" s="9">
        <v>2019</v>
      </c>
      <c r="E170" t="s">
        <v>2355</v>
      </c>
      <c r="F170" s="7">
        <f t="shared" si="4"/>
        <v>29.01</v>
      </c>
      <c r="G170" s="7">
        <f>_xlfn.XLOOKUP(E170,[2]核实汇总表!$E:$E,[2]核实汇总表!$I:$I)/10000</f>
        <v>29.01</v>
      </c>
      <c r="H170" s="7">
        <f>_xlfn.XLOOKUP(E170,原有表格2!$E:$E,原有表格2!$H:$H)</f>
        <v>0</v>
      </c>
      <c r="I170" s="7">
        <f t="shared" si="5"/>
        <v>200.094525</v>
      </c>
      <c r="J170" s="7">
        <f>_xlfn.XLOOKUP(E170,原有表格2!$E:$E,原有表格2!$J:$J)</f>
        <v>113.76</v>
      </c>
      <c r="K170" s="7">
        <f>_xlfn.XLOOKUP(E170,原有表格2!$E:$E,原有表格2!$K:$K)</f>
        <v>86.334525</v>
      </c>
      <c r="M170" t="str">
        <f>_xlfn.XLOOKUP(E170,原有表格2!$E:$E,原有表格2!$M:$M)</f>
        <v>江达乡巴村</v>
      </c>
    </row>
    <row r="171" spans="1:13">
      <c r="A171" s="261" t="s">
        <v>2822</v>
      </c>
      <c r="B171" s="10"/>
      <c r="C171" s="11"/>
      <c r="D171" s="9">
        <v>2019</v>
      </c>
      <c r="E171" t="s">
        <v>2360</v>
      </c>
      <c r="F171" s="7">
        <f t="shared" si="4"/>
        <v>437.66</v>
      </c>
      <c r="G171" s="7">
        <f>_xlfn.XLOOKUP(E171,[2]核实汇总表!$E:$E,[2]核实汇总表!$I:$I)/10000</f>
        <v>437.66</v>
      </c>
      <c r="H171" s="7">
        <f>_xlfn.XLOOKUP(E171,原有表格2!$E:$E,原有表格2!$H:$H)</f>
        <v>0</v>
      </c>
      <c r="I171" s="7">
        <f t="shared" si="5"/>
        <v>457.1</v>
      </c>
      <c r="J171" s="7">
        <f>_xlfn.XLOOKUP(E171,原有表格2!$E:$E,原有表格2!$J:$J)</f>
        <v>457.1</v>
      </c>
      <c r="K171" s="7">
        <f>_xlfn.XLOOKUP(E171,原有表格2!$E:$E,原有表格2!$K:$K)</f>
        <v>0</v>
      </c>
      <c r="M171" t="str">
        <f>_xlfn.XLOOKUP(E171,原有表格2!$E:$E,原有表格2!$M:$M)</f>
        <v>错高乡错高村</v>
      </c>
    </row>
    <row r="172" spans="1:13">
      <c r="A172" s="261" t="s">
        <v>2823</v>
      </c>
      <c r="B172" s="10"/>
      <c r="C172" s="11"/>
      <c r="D172" s="9">
        <v>2019</v>
      </c>
      <c r="E172" t="s">
        <v>2366</v>
      </c>
      <c r="F172" s="7">
        <f t="shared" si="4"/>
        <v>277.24</v>
      </c>
      <c r="G172" s="17">
        <v>277.24</v>
      </c>
      <c r="H172" s="7">
        <f>_xlfn.XLOOKUP(E172,Sheet7!B:B,Sheet7!F:F)</f>
        <v>0</v>
      </c>
      <c r="I172" s="7">
        <f t="shared" si="5"/>
        <v>210</v>
      </c>
      <c r="J172" s="7">
        <f>_xlfn.XLOOKUP(E172,Sheet7!B:B,Sheet7!H:H)</f>
        <v>210</v>
      </c>
      <c r="K172" s="7"/>
    </row>
    <row r="173" spans="1:13">
      <c r="A173" s="261" t="s">
        <v>2824</v>
      </c>
      <c r="B173" s="10"/>
      <c r="C173" s="11"/>
      <c r="D173" s="9">
        <v>2019</v>
      </c>
      <c r="E173" t="s">
        <v>2370</v>
      </c>
      <c r="F173" s="7">
        <f t="shared" si="4"/>
        <v>57.76</v>
      </c>
      <c r="G173" s="7">
        <f>_xlfn.XLOOKUP(E173,原有表格2!$E:$E,原有表格2!$G:$G)</f>
        <v>57.76</v>
      </c>
      <c r="H173" s="7">
        <f>_xlfn.XLOOKUP(E173,原有表格2!$E:$E,原有表格2!$H:$H)</f>
        <v>0</v>
      </c>
      <c r="I173" s="7">
        <f t="shared" si="5"/>
        <v>57.76</v>
      </c>
      <c r="J173" s="7">
        <f>_xlfn.XLOOKUP(E173,原有表格2!$E:$E,原有表格2!$J:$J)</f>
        <v>57.76</v>
      </c>
      <c r="K173" s="7">
        <f>_xlfn.XLOOKUP(E173,原有表格2!$E:$E,原有表格2!$K:$K)</f>
        <v>0</v>
      </c>
      <c r="M173" t="str">
        <f>_xlfn.XLOOKUP(E173,原有表格2!$E:$E,原有表格2!$M:$M)</f>
        <v>巴河镇叮当村</v>
      </c>
    </row>
    <row r="174" spans="1:13">
      <c r="A174" s="261" t="s">
        <v>2825</v>
      </c>
      <c r="B174" s="10"/>
      <c r="C174" s="11"/>
      <c r="D174" s="9">
        <v>2019</v>
      </c>
      <c r="E174" t="s">
        <v>2373</v>
      </c>
      <c r="F174" s="7">
        <f t="shared" si="4"/>
        <v>2.58</v>
      </c>
      <c r="G174" s="7">
        <f>_xlfn.XLOOKUP(E174,原有表格2!$E:$E,原有表格2!$G:$G)</f>
        <v>2.58</v>
      </c>
      <c r="H174" s="7">
        <f>_xlfn.XLOOKUP(E174,原有表格2!$E:$E,原有表格2!$H:$H)</f>
        <v>0</v>
      </c>
      <c r="I174" s="7">
        <f t="shared" si="5"/>
        <v>2.58</v>
      </c>
      <c r="J174" s="7">
        <f>_xlfn.XLOOKUP(E174,原有表格2!$E:$E,原有表格2!$J:$J)</f>
        <v>2.58</v>
      </c>
      <c r="K174" s="7">
        <f>_xlfn.XLOOKUP(E174,原有表格2!$E:$E,原有表格2!$K:$K)</f>
        <v>0</v>
      </c>
      <c r="M174" t="str">
        <f>_xlfn.XLOOKUP(E174,原有表格2!$E:$E,原有表格2!$M:$M)</f>
        <v>朱拉乡吉木雄村</v>
      </c>
    </row>
    <row r="175" spans="1:13">
      <c r="A175" s="261" t="s">
        <v>2826</v>
      </c>
      <c r="B175" s="10"/>
      <c r="C175" s="11"/>
      <c r="D175" s="9">
        <v>2019</v>
      </c>
      <c r="E175" t="s">
        <v>2375</v>
      </c>
      <c r="F175" s="7">
        <f t="shared" si="4"/>
        <v>1000</v>
      </c>
      <c r="G175" s="7">
        <f>_xlfn.XLOOKUP(E175,[2]核实汇总表!$E:$E,[2]核实汇总表!$I:$I)/10000</f>
        <v>1000</v>
      </c>
      <c r="H175" s="7">
        <f>_xlfn.XLOOKUP(E175,原有表格2!$E:$E,原有表格2!$H:$H)</f>
        <v>0</v>
      </c>
      <c r="I175" s="7">
        <f t="shared" si="5"/>
        <v>2300</v>
      </c>
      <c r="J175" s="7">
        <f>_xlfn.XLOOKUP(E175,原有表格2!$E:$E,原有表格2!$J:$J)</f>
        <v>2300</v>
      </c>
      <c r="K175" s="7">
        <f>_xlfn.XLOOKUP(E175,原有表格2!$E:$E,原有表格2!$K:$K)</f>
        <v>0</v>
      </c>
      <c r="M175" t="str">
        <f>_xlfn.XLOOKUP(E175,原有表格2!$E:$E,原有表格2!$M:$M)</f>
        <v>工布江达镇达帕莎村</v>
      </c>
    </row>
    <row r="176" spans="1:13">
      <c r="A176" s="261" t="s">
        <v>2827</v>
      </c>
      <c r="B176" s="10"/>
      <c r="C176" s="11"/>
      <c r="D176" s="9">
        <v>2019</v>
      </c>
      <c r="E176" t="s">
        <v>2378</v>
      </c>
      <c r="F176" s="7">
        <f t="shared" si="4"/>
        <v>200</v>
      </c>
      <c r="G176" s="7">
        <f>_xlfn.XLOOKUP(E176,原有表格2!$E:$E,原有表格2!$G:$G)</f>
        <v>200</v>
      </c>
      <c r="H176" s="7">
        <f>_xlfn.XLOOKUP(E176,原有表格2!$E:$E,原有表格2!$H:$H)</f>
        <v>0</v>
      </c>
      <c r="I176" s="7">
        <f t="shared" si="5"/>
        <v>196.1</v>
      </c>
      <c r="J176" s="7">
        <f>_xlfn.XLOOKUP(E176,原有表格2!$E:$E,原有表格2!$J:$J)</f>
        <v>196.1</v>
      </c>
      <c r="K176" s="7">
        <f>_xlfn.XLOOKUP(E176,原有表格2!$E:$E,原有表格2!$K:$K)</f>
        <v>0</v>
      </c>
      <c r="M176" t="str">
        <f>_xlfn.XLOOKUP(E176,原有表格2!$E:$E,原有表格2!$M:$M)</f>
        <v>朱拉乡吉木雄村</v>
      </c>
    </row>
    <row r="177" spans="1:13">
      <c r="A177" s="261" t="s">
        <v>2828</v>
      </c>
      <c r="B177" s="10"/>
      <c r="C177" s="11"/>
      <c r="D177" s="9">
        <v>2019</v>
      </c>
      <c r="E177" t="s">
        <v>2382</v>
      </c>
      <c r="F177" s="7">
        <f t="shared" si="4"/>
        <v>212</v>
      </c>
      <c r="G177" s="7">
        <f>_xlfn.XLOOKUP(E177,原有表格2!$E:$E,原有表格2!$G:$G)</f>
        <v>212</v>
      </c>
      <c r="H177" s="7">
        <f>_xlfn.XLOOKUP(E177,原有表格2!$E:$E,原有表格2!$H:$H)</f>
        <v>0</v>
      </c>
      <c r="I177" s="7">
        <f t="shared" si="5"/>
        <v>216.8</v>
      </c>
      <c r="J177" s="7">
        <f>_xlfn.XLOOKUP(E177,原有表格2!$E:$E,原有表格2!$J:$J)</f>
        <v>212</v>
      </c>
      <c r="K177" s="7">
        <f>_xlfn.XLOOKUP(E177,原有表格2!$E:$E,原有表格2!$K:$K)</f>
        <v>4.80000000000001</v>
      </c>
      <c r="M177" t="str">
        <f>_xlfn.XLOOKUP(E177,原有表格2!$E:$E,原有表格2!$M:$M)</f>
        <v>金达镇朗色村</v>
      </c>
    </row>
    <row r="178" spans="1:13">
      <c r="A178" s="261" t="s">
        <v>2829</v>
      </c>
      <c r="B178" s="10"/>
      <c r="C178" s="11"/>
      <c r="D178" s="9">
        <v>2019</v>
      </c>
      <c r="E178" t="s">
        <v>2385</v>
      </c>
      <c r="F178" s="7">
        <f t="shared" si="4"/>
        <v>600</v>
      </c>
      <c r="G178" s="7">
        <f>_xlfn.XLOOKUP(E178,原有表格2!$E:$E,原有表格2!$G:$G)</f>
        <v>600</v>
      </c>
      <c r="H178" s="7">
        <f>_xlfn.XLOOKUP(E178,原有表格2!$E:$E,原有表格2!$H:$H)</f>
        <v>0</v>
      </c>
      <c r="I178" s="7">
        <f t="shared" si="5"/>
        <v>600</v>
      </c>
      <c r="J178" s="7">
        <f>_xlfn.XLOOKUP(E178,原有表格2!$E:$E,原有表格2!$J:$J)</f>
        <v>600</v>
      </c>
      <c r="K178" s="7">
        <f>_xlfn.XLOOKUP(E178,原有表格2!$E:$E,原有表格2!$K:$K)</f>
        <v>0</v>
      </c>
    </row>
    <row r="179" spans="1:13">
      <c r="A179" s="261" t="s">
        <v>2830</v>
      </c>
      <c r="B179" s="10"/>
      <c r="C179" s="11"/>
      <c r="D179" s="9">
        <v>2019</v>
      </c>
      <c r="E179" t="s">
        <v>2387</v>
      </c>
      <c r="F179" s="7">
        <f t="shared" si="4"/>
        <v>1250.88</v>
      </c>
      <c r="G179" s="7">
        <f>_xlfn.XLOOKUP(E179,[2]核实汇总表!$E:$E,[2]核实汇总表!$I:$I)/10000</f>
        <v>1250.88</v>
      </c>
      <c r="H179" s="7">
        <f>_xlfn.XLOOKUP(E179,原有表格2!$E:$E,原有表格2!$H:$H)</f>
        <v>0</v>
      </c>
      <c r="I179" s="7">
        <f t="shared" si="5"/>
        <v>1250.88</v>
      </c>
      <c r="J179" s="7">
        <f>_xlfn.XLOOKUP(E179,原有表格2!$E:$E,原有表格2!$J:$J)</f>
        <v>1250.88</v>
      </c>
      <c r="K179" s="7">
        <f>_xlfn.XLOOKUP(E179,原有表格2!$E:$E,原有表格2!$K:$K)</f>
        <v>0</v>
      </c>
      <c r="M179" t="str">
        <f>_xlfn.XLOOKUP(E179,原有表格2!$E:$E,原有表格2!$M:$M)</f>
        <v>巴河镇拉如村</v>
      </c>
    </row>
    <row r="180" spans="1:13">
      <c r="A180" s="261" t="s">
        <v>2831</v>
      </c>
      <c r="B180" s="10"/>
      <c r="C180" s="11"/>
      <c r="D180" s="9">
        <v>2019</v>
      </c>
      <c r="E180" t="s">
        <v>2390</v>
      </c>
      <c r="F180" s="7">
        <f t="shared" si="4"/>
        <v>101.4</v>
      </c>
      <c r="G180" s="7">
        <f>_xlfn.XLOOKUP(E180,原有表格2!$E:$E,原有表格2!$G:$G)</f>
        <v>101.4</v>
      </c>
      <c r="H180" s="7">
        <f>_xlfn.XLOOKUP(E180,原有表格2!$E:$E,原有表格2!$H:$H)</f>
        <v>0</v>
      </c>
      <c r="I180" s="7">
        <f t="shared" si="5"/>
        <v>101.4</v>
      </c>
      <c r="J180" s="7">
        <f>_xlfn.XLOOKUP(E180,原有表格2!$E:$E,原有表格2!$J:$J)</f>
        <v>101.4</v>
      </c>
      <c r="K180" s="7">
        <f>_xlfn.XLOOKUP(E180,原有表格2!$E:$E,原有表格2!$K:$K)</f>
        <v>0</v>
      </c>
    </row>
    <row r="181" spans="1:13">
      <c r="A181" s="261" t="s">
        <v>2832</v>
      </c>
      <c r="B181" s="10"/>
      <c r="C181" s="11"/>
      <c r="D181" s="9">
        <v>2019</v>
      </c>
      <c r="E181" t="s">
        <v>2392</v>
      </c>
      <c r="F181" s="7">
        <f t="shared" si="4"/>
        <v>251.97</v>
      </c>
      <c r="G181" s="7">
        <f>_xlfn.XLOOKUP(E181,原有表格2!$E:$E,原有表格2!$G:$G)</f>
        <v>251.97</v>
      </c>
      <c r="H181" s="7">
        <f>_xlfn.XLOOKUP(E181,原有表格2!$E:$E,原有表格2!$H:$H)</f>
        <v>0</v>
      </c>
      <c r="I181" s="7">
        <f t="shared" si="5"/>
        <v>251.97</v>
      </c>
      <c r="J181" s="7">
        <f>_xlfn.XLOOKUP(E181,原有表格2!$E:$E,原有表格2!$J:$J)</f>
        <v>251.97</v>
      </c>
      <c r="K181" s="7">
        <f>_xlfn.XLOOKUP(E181,原有表格2!$E:$E,原有表格2!$K:$K)</f>
        <v>0</v>
      </c>
      <c r="M181" t="str">
        <f>_xlfn.XLOOKUP(E181,原有表格2!$E:$E,原有表格2!$M:$M)</f>
        <v>加兴乡、金达、娘蒲乡雪朗村、德村、拉如村</v>
      </c>
    </row>
    <row r="182" spans="1:13">
      <c r="A182" s="261" t="s">
        <v>2833</v>
      </c>
      <c r="B182" s="10"/>
      <c r="C182" s="11"/>
      <c r="D182" s="9">
        <v>2019</v>
      </c>
      <c r="E182" t="s">
        <v>2395</v>
      </c>
      <c r="F182" s="7">
        <f t="shared" si="4"/>
        <v>250.65</v>
      </c>
      <c r="G182" s="7">
        <f>_xlfn.XLOOKUP(E182,原有表格2!$E:$E,原有表格2!$G:$G)</f>
        <v>250.65</v>
      </c>
      <c r="H182" s="7">
        <f>_xlfn.XLOOKUP(E182,原有表格2!$E:$E,原有表格2!$H:$H)</f>
        <v>0</v>
      </c>
      <c r="I182" s="7">
        <f t="shared" si="5"/>
        <v>250.65</v>
      </c>
      <c r="J182" s="7">
        <f>_xlfn.XLOOKUP(E182,原有表格2!$E:$E,原有表格2!$J:$J)</f>
        <v>250.65</v>
      </c>
      <c r="K182" s="7">
        <f>_xlfn.XLOOKUP(E182,原有表格2!$E:$E,原有表格2!$K:$K)</f>
        <v>0</v>
      </c>
      <c r="M182" t="str">
        <f>_xlfn.XLOOKUP(E182,原有表格2!$E:$E,原有表格2!$M:$M)</f>
        <v>仲莎乡、工布江达镇、巴河镇林则村、孜嘎村、雪卡村</v>
      </c>
    </row>
    <row r="183" spans="1:13">
      <c r="A183" s="261" t="s">
        <v>2834</v>
      </c>
      <c r="B183" s="10"/>
      <c r="C183" s="11"/>
      <c r="D183" s="9">
        <v>2020</v>
      </c>
      <c r="E183" t="s">
        <v>2398</v>
      </c>
      <c r="F183" s="7">
        <f t="shared" si="4"/>
        <v>84.75</v>
      </c>
      <c r="G183" s="17">
        <v>84.75</v>
      </c>
      <c r="H183" s="7">
        <f>_xlfn.XLOOKUP(E183,Sheet7!B:B,Sheet7!F:F)</f>
        <v>0</v>
      </c>
      <c r="I183" s="7">
        <f t="shared" si="5"/>
        <v>29.01</v>
      </c>
      <c r="J183" s="7">
        <f>_xlfn.XLOOKUP(E183,Sheet7!B:B,Sheet7!H:H)</f>
        <v>29.01</v>
      </c>
      <c r="K183" s="7"/>
    </row>
    <row r="184" spans="1:13">
      <c r="A184" s="261" t="s">
        <v>2835</v>
      </c>
      <c r="B184" s="10"/>
      <c r="C184" s="11"/>
      <c r="D184" s="9">
        <v>2020</v>
      </c>
      <c r="E184" t="s">
        <v>2401</v>
      </c>
      <c r="F184" s="7">
        <f t="shared" si="4"/>
        <v>160.18</v>
      </c>
      <c r="G184" s="7">
        <v>160.18</v>
      </c>
      <c r="H184" s="7">
        <f>_xlfn.XLOOKUP(E184,Sheet7!B:B,Sheet7!F:F)</f>
        <v>0</v>
      </c>
      <c r="I184" s="7">
        <f t="shared" si="5"/>
        <v>243.64</v>
      </c>
      <c r="J184" s="7">
        <f>_xlfn.XLOOKUP(E184,Sheet7!B:B,Sheet7!H:H)</f>
        <v>243.64</v>
      </c>
      <c r="K184" s="7"/>
    </row>
    <row r="185" spans="1:13">
      <c r="A185" s="261" t="s">
        <v>2836</v>
      </c>
      <c r="B185" s="10"/>
      <c r="C185" s="11"/>
      <c r="D185" s="9">
        <v>2020</v>
      </c>
      <c r="E185" t="s">
        <v>2404</v>
      </c>
      <c r="F185" s="7">
        <f t="shared" si="4"/>
        <v>114.96</v>
      </c>
      <c r="G185" s="7">
        <v>114.96</v>
      </c>
      <c r="H185" s="7">
        <f>_xlfn.XLOOKUP(E185,Sheet7!B:B,Sheet7!F:F)</f>
        <v>0</v>
      </c>
      <c r="I185" s="7">
        <f t="shared" si="5"/>
        <v>135.05</v>
      </c>
      <c r="J185" s="7">
        <f>_xlfn.XLOOKUP(E185,Sheet7!B:B,Sheet7!H:H)</f>
        <v>135.05</v>
      </c>
      <c r="K185" s="7"/>
    </row>
    <row r="186" spans="1:13">
      <c r="A186" s="261" t="s">
        <v>2837</v>
      </c>
      <c r="B186" s="10"/>
      <c r="C186" s="11"/>
      <c r="D186" s="9">
        <v>2020</v>
      </c>
      <c r="E186" t="s">
        <v>2408</v>
      </c>
      <c r="F186" s="7">
        <f t="shared" si="4"/>
        <v>134.61</v>
      </c>
      <c r="G186" s="17">
        <v>134.61</v>
      </c>
      <c r="H186" s="7">
        <f>_xlfn.XLOOKUP(E186,Sheet7!B:B,Sheet7!F:F)</f>
        <v>0</v>
      </c>
      <c r="I186" s="7">
        <f t="shared" si="5"/>
        <v>69.62</v>
      </c>
      <c r="J186" s="7">
        <f>_xlfn.XLOOKUP(E186,Sheet7!B:B,Sheet7!H:H)</f>
        <v>69.62</v>
      </c>
      <c r="K186" s="7"/>
    </row>
    <row r="187" spans="1:13">
      <c r="A187" s="261" t="s">
        <v>2838</v>
      </c>
      <c r="B187" s="10"/>
      <c r="C187" s="11"/>
      <c r="D187" s="9">
        <v>2020</v>
      </c>
      <c r="E187" t="s">
        <v>2411</v>
      </c>
      <c r="F187" s="7">
        <f t="shared" si="4"/>
        <v>50.55</v>
      </c>
      <c r="G187" s="7">
        <v>50.55</v>
      </c>
      <c r="H187" s="7">
        <f>_xlfn.XLOOKUP(E187,Sheet7!B:B,Sheet7!F:F)</f>
        <v>0</v>
      </c>
      <c r="I187" s="7">
        <f t="shared" si="5"/>
        <v>182.7</v>
      </c>
      <c r="J187" s="7">
        <f>_xlfn.XLOOKUP(E187,Sheet7!B:B,Sheet7!H:H)</f>
        <v>182.7</v>
      </c>
      <c r="K187" s="7"/>
    </row>
    <row r="188" spans="1:13">
      <c r="A188" s="261" t="s">
        <v>2839</v>
      </c>
      <c r="B188" s="10"/>
      <c r="C188" s="11"/>
      <c r="D188" s="9">
        <v>2020</v>
      </c>
      <c r="E188" t="s">
        <v>2415</v>
      </c>
      <c r="F188" s="7">
        <f t="shared" si="4"/>
        <v>161</v>
      </c>
      <c r="G188" s="7">
        <f>_xlfn.XLOOKUP(E188,原有表格2!$E:$E,原有表格2!$G:$G)</f>
        <v>161</v>
      </c>
      <c r="H188" s="7">
        <f>_xlfn.XLOOKUP(E188,原有表格2!$E:$E,原有表格2!$H:$H)</f>
        <v>0</v>
      </c>
      <c r="I188" s="7">
        <f t="shared" si="5"/>
        <v>1072.72</v>
      </c>
      <c r="J188" s="7">
        <f>_xlfn.XLOOKUP(E188,原有表格2!$E:$E,原有表格2!$J:$J)</f>
        <v>161</v>
      </c>
      <c r="K188" s="7">
        <f>_xlfn.XLOOKUP(E188,原有表格2!$E:$E,原有表格2!$K:$K)</f>
        <v>911.72</v>
      </c>
      <c r="M188" t="str">
        <f>_xlfn.XLOOKUP(E188,原有表格2!$E:$E,原有表格2!$M:$M)</f>
        <v>加兴乡松多村</v>
      </c>
    </row>
    <row r="189" spans="1:13">
      <c r="A189" s="261" t="s">
        <v>2840</v>
      </c>
      <c r="B189" s="10"/>
      <c r="C189" s="11"/>
      <c r="D189" s="9">
        <v>2020</v>
      </c>
      <c r="E189" t="s">
        <v>2418</v>
      </c>
      <c r="F189" s="7">
        <f t="shared" si="4"/>
        <v>42.7</v>
      </c>
      <c r="G189" s="7">
        <f>_xlfn.XLOOKUP(E189,原有表格2!$E:$E,原有表格2!$G:$G)</f>
        <v>42.7</v>
      </c>
      <c r="H189" s="7">
        <f>_xlfn.XLOOKUP(E189,原有表格2!$E:$E,原有表格2!$H:$H)</f>
        <v>0</v>
      </c>
      <c r="I189" s="7">
        <f t="shared" si="5"/>
        <v>110.975992</v>
      </c>
      <c r="J189" s="7">
        <f>_xlfn.XLOOKUP(E189,原有表格2!$E:$E,原有表格2!$J:$J)</f>
        <v>42.7</v>
      </c>
      <c r="K189" s="7">
        <f>_xlfn.XLOOKUP(E189,原有表格2!$E:$E,原有表格2!$K:$K)</f>
        <v>68.275992</v>
      </c>
      <c r="M189" t="str">
        <f>_xlfn.XLOOKUP(E189,原有表格2!$E:$E,原有表格2!$M:$M)</f>
        <v>娘浦乡吴朗村、朝朗村、吉朗村、夏莎村</v>
      </c>
    </row>
    <row r="190" spans="1:13">
      <c r="A190" s="261" t="s">
        <v>2841</v>
      </c>
      <c r="B190" s="10"/>
      <c r="C190" s="11"/>
      <c r="D190" s="9">
        <v>2020</v>
      </c>
      <c r="E190" t="s">
        <v>2423</v>
      </c>
      <c r="F190" s="7">
        <f t="shared" si="4"/>
        <v>19.44</v>
      </c>
      <c r="G190" s="7">
        <v>19.44</v>
      </c>
      <c r="H190" s="7">
        <f>_xlfn.XLOOKUP(E190,Sheet7!B:B,Sheet7!F:F)</f>
        <v>0</v>
      </c>
      <c r="I190" s="7">
        <f t="shared" si="5"/>
        <v>437.66</v>
      </c>
      <c r="J190" s="7">
        <f>_xlfn.XLOOKUP(E190,Sheet7!B:B,Sheet7!H:H)</f>
        <v>437.66</v>
      </c>
      <c r="K190" s="7"/>
    </row>
    <row r="191" spans="1:13">
      <c r="A191" s="261" t="s">
        <v>2842</v>
      </c>
      <c r="B191" s="10"/>
      <c r="C191" s="11"/>
      <c r="D191" s="9">
        <v>2020</v>
      </c>
      <c r="E191" t="s">
        <v>2427</v>
      </c>
      <c r="F191" s="7">
        <f t="shared" si="4"/>
        <v>22.52</v>
      </c>
      <c r="G191" s="7">
        <v>22.52</v>
      </c>
      <c r="H191" s="7">
        <f>_xlfn.XLOOKUP(E191,Sheet7!B:B,Sheet7!F:F)</f>
        <v>0</v>
      </c>
      <c r="I191" s="7">
        <f t="shared" si="5"/>
        <v>82.03</v>
      </c>
      <c r="J191" s="7">
        <f>_xlfn.XLOOKUP(E191,Sheet7!B:B,Sheet7!H:H)</f>
        <v>82.03</v>
      </c>
      <c r="K191" s="7"/>
    </row>
    <row r="192" spans="1:13">
      <c r="A192" s="261" t="s">
        <v>2843</v>
      </c>
      <c r="B192" s="10"/>
      <c r="C192" s="11"/>
      <c r="D192" s="9">
        <v>2020</v>
      </c>
      <c r="E192" s="3" t="s">
        <v>2430</v>
      </c>
      <c r="F192" s="7">
        <f t="shared" si="4"/>
        <v>23.63</v>
      </c>
      <c r="G192" s="7">
        <v>23.63</v>
      </c>
      <c r="H192" s="7">
        <f>_xlfn.XLOOKUP(E192,Sheet7!B:B,Sheet7!F:F)</f>
        <v>0</v>
      </c>
      <c r="I192" s="7">
        <f t="shared" si="5"/>
        <v>116.46</v>
      </c>
      <c r="J192" s="7">
        <f>_xlfn.XLOOKUP(E192,Sheet7!B:B,Sheet7!H:H)</f>
        <v>116.46</v>
      </c>
      <c r="K192" s="7"/>
    </row>
    <row r="193" spans="1:13">
      <c r="A193" s="261" t="s">
        <v>2844</v>
      </c>
      <c r="B193" s="10"/>
      <c r="C193" s="11"/>
      <c r="D193" s="9">
        <v>2020</v>
      </c>
      <c r="E193" t="s">
        <v>2433</v>
      </c>
      <c r="F193" s="7">
        <f t="shared" si="4"/>
        <v>7.9</v>
      </c>
      <c r="G193" s="7">
        <f>_xlfn.XLOOKUP(E193,原有表格2!$E:$E,原有表格2!$G:$G)</f>
        <v>7.9</v>
      </c>
      <c r="H193" s="7">
        <f>_xlfn.XLOOKUP(E193,原有表格2!$E:$E,原有表格2!$H:$H)</f>
        <v>0</v>
      </c>
      <c r="I193" s="7">
        <f t="shared" si="5"/>
        <v>175.481922</v>
      </c>
      <c r="J193" s="7">
        <f>_xlfn.XLOOKUP(E193,原有表格2!$E:$E,原有表格2!$J:$J)</f>
        <v>7.9</v>
      </c>
      <c r="K193" s="7">
        <f>_xlfn.XLOOKUP(E193,原有表格2!$E:$E,原有表格2!$K:$K)</f>
        <v>167.581922</v>
      </c>
      <c r="M193" t="str">
        <f>_xlfn.XLOOKUP(E193,原有表格2!$E:$E,原有表格2!$M:$M)</f>
        <v>工布江达镇阿沛村</v>
      </c>
    </row>
    <row r="194" spans="1:13">
      <c r="A194" s="261" t="s">
        <v>2845</v>
      </c>
      <c r="B194" s="10"/>
      <c r="C194" s="11"/>
      <c r="D194" s="9">
        <v>2020</v>
      </c>
      <c r="E194" t="s">
        <v>2437</v>
      </c>
      <c r="F194" s="7">
        <f t="shared" ref="F194:F245" si="6">G194+H194</f>
        <v>20.34</v>
      </c>
      <c r="G194" s="7">
        <f>_xlfn.XLOOKUP(E194,原有表格2!$E:$E,原有表格2!$G:$G)</f>
        <v>20.34</v>
      </c>
      <c r="H194" s="7">
        <f>_xlfn.XLOOKUP(E194,原有表格2!$E:$E,原有表格2!$H:$H)</f>
        <v>0</v>
      </c>
      <c r="I194" s="7">
        <f t="shared" ref="I194:I245" si="7">J194+K194</f>
        <v>368.346215</v>
      </c>
      <c r="J194" s="7">
        <f>_xlfn.XLOOKUP(E194,原有表格2!$E:$E,原有表格2!$J:$J)</f>
        <v>20.34</v>
      </c>
      <c r="K194" s="7">
        <f>_xlfn.XLOOKUP(E194,原有表格2!$E:$E,原有表格2!$K:$K)</f>
        <v>348.006215</v>
      </c>
      <c r="M194" t="str">
        <f>_xlfn.XLOOKUP(E194,原有表格2!$E:$E,原有表格2!$M:$M)</f>
        <v>江达乡巴村</v>
      </c>
    </row>
    <row r="195" spans="1:13">
      <c r="A195" s="261" t="s">
        <v>2846</v>
      </c>
      <c r="B195" s="10"/>
      <c r="C195" s="11"/>
      <c r="D195" s="9">
        <v>2020</v>
      </c>
      <c r="E195" t="s">
        <v>2440</v>
      </c>
      <c r="F195" s="7">
        <f t="shared" si="6"/>
        <v>55.14</v>
      </c>
      <c r="G195" s="17">
        <v>55.14</v>
      </c>
      <c r="H195" s="7">
        <f>_xlfn.XLOOKUP(E195,Sheet7!B:B,Sheet7!F:F)</f>
        <v>0</v>
      </c>
      <c r="I195" s="7">
        <f t="shared" si="7"/>
        <v>22.86</v>
      </c>
      <c r="J195" s="7">
        <f>_xlfn.XLOOKUP(E195,Sheet7!B:B,Sheet7!H:H)</f>
        <v>22.86</v>
      </c>
      <c r="K195" s="7"/>
    </row>
    <row r="196" spans="1:13">
      <c r="A196" s="261" t="s">
        <v>2847</v>
      </c>
      <c r="B196" s="10"/>
      <c r="C196" s="11"/>
      <c r="D196" s="9">
        <v>2020</v>
      </c>
      <c r="E196" t="s">
        <v>2443</v>
      </c>
      <c r="F196" s="7">
        <f t="shared" si="6"/>
        <v>5.2</v>
      </c>
      <c r="G196" s="7">
        <f>_xlfn.XLOOKUP(E196,原有表格2!$E:$E,原有表格2!$G:$G)</f>
        <v>5.2</v>
      </c>
      <c r="H196" s="7">
        <f>_xlfn.XLOOKUP(E196,原有表格2!$E:$E,原有表格2!$H:$H)</f>
        <v>0</v>
      </c>
      <c r="I196" s="7">
        <f t="shared" si="7"/>
        <v>5.2</v>
      </c>
      <c r="J196" s="7">
        <f>_xlfn.XLOOKUP(E196,原有表格2!$E:$E,原有表格2!$J:$J)</f>
        <v>5.2</v>
      </c>
      <c r="K196" s="7">
        <f>_xlfn.XLOOKUP(E196,原有表格2!$E:$E,原有表格2!$K:$K)</f>
        <v>0</v>
      </c>
      <c r="M196" t="str">
        <f>_xlfn.XLOOKUP(E196,原有表格2!$E:$E,原有表格2!$M:$M)</f>
        <v>工布江达镇</v>
      </c>
    </row>
    <row r="197" spans="1:13">
      <c r="A197" s="261" t="s">
        <v>2848</v>
      </c>
      <c r="B197" s="10"/>
      <c r="C197" s="11"/>
      <c r="D197" s="9">
        <v>2020</v>
      </c>
      <c r="E197" t="s">
        <v>2445</v>
      </c>
      <c r="F197" s="7">
        <f t="shared" si="6"/>
        <v>57</v>
      </c>
      <c r="G197" s="7">
        <v>57</v>
      </c>
      <c r="H197" s="7">
        <f>_xlfn.XLOOKUP(E197,Sheet7!B:B,Sheet7!F:F)</f>
        <v>0</v>
      </c>
      <c r="I197" s="7">
        <f t="shared" si="7"/>
        <v>151.62</v>
      </c>
      <c r="J197" s="7">
        <f>_xlfn.XLOOKUP(E197,Sheet7!B:B,Sheet7!H:H)</f>
        <v>151.62</v>
      </c>
      <c r="K197" s="7"/>
    </row>
    <row r="198" spans="1:13">
      <c r="A198" s="261" t="s">
        <v>2849</v>
      </c>
      <c r="B198" s="10"/>
      <c r="C198" s="11"/>
      <c r="D198" s="9">
        <v>2020</v>
      </c>
      <c r="E198" t="s">
        <v>2448</v>
      </c>
      <c r="F198" s="7">
        <f t="shared" si="6"/>
        <v>1300</v>
      </c>
      <c r="G198" s="18">
        <v>1300</v>
      </c>
      <c r="H198" s="7">
        <f>_xlfn.XLOOKUP(E198,Sheet7!B:B,Sheet7!F:F)</f>
        <v>0</v>
      </c>
      <c r="I198" s="7">
        <f t="shared" si="7"/>
        <v>1000</v>
      </c>
      <c r="J198" s="7">
        <f>_xlfn.XLOOKUP(E198,Sheet7!B:B,Sheet7!H:H)</f>
        <v>1000</v>
      </c>
      <c r="K198" s="7"/>
    </row>
    <row r="199" spans="1:13">
      <c r="A199" s="261" t="s">
        <v>2850</v>
      </c>
      <c r="B199" s="10"/>
      <c r="C199" s="11"/>
      <c r="D199" s="9">
        <v>2020</v>
      </c>
      <c r="E199" t="s">
        <v>2450</v>
      </c>
      <c r="F199" s="7">
        <f t="shared" si="6"/>
        <v>900</v>
      </c>
      <c r="G199" s="7">
        <f>_xlfn.XLOOKUP(E199,[2]核实汇总表!$E:$E,[2]核实汇总表!$I:$I)/10000</f>
        <v>900</v>
      </c>
      <c r="H199" s="7">
        <f>_xlfn.XLOOKUP(E199,原有表格2!$E:$E,原有表格2!$H:$H)</f>
        <v>0</v>
      </c>
      <c r="I199" s="7">
        <f t="shared" si="7"/>
        <v>971.87</v>
      </c>
      <c r="J199" s="7">
        <f>_xlfn.XLOOKUP(E199,原有表格2!$E:$E,原有表格2!$J:$J)</f>
        <v>971.87</v>
      </c>
      <c r="K199" s="7">
        <f>_xlfn.XLOOKUP(E199,原有表格2!$E:$E,原有表格2!$K:$K)</f>
        <v>0</v>
      </c>
      <c r="M199" t="str">
        <f>_xlfn.XLOOKUP(E199,原有表格2!$E:$E,原有表格2!$M:$M)</f>
        <v>巴河镇</v>
      </c>
    </row>
    <row r="200" spans="1:13">
      <c r="A200" s="261" t="s">
        <v>2851</v>
      </c>
      <c r="B200" s="10"/>
      <c r="C200" s="11"/>
      <c r="D200" s="9">
        <v>2020</v>
      </c>
      <c r="E200" t="s">
        <v>2453</v>
      </c>
      <c r="F200" s="7">
        <f t="shared" si="6"/>
        <v>750</v>
      </c>
      <c r="G200" s="7">
        <v>750</v>
      </c>
      <c r="H200" s="7">
        <f>_xlfn.XLOOKUP(E200,Sheet7!B:B,Sheet7!F:F)</f>
        <v>0</v>
      </c>
      <c r="I200" s="7">
        <f t="shared" si="7"/>
        <v>1250.88</v>
      </c>
      <c r="J200" s="7">
        <f>_xlfn.XLOOKUP(E200,Sheet7!B:B,Sheet7!H:H)</f>
        <v>1250.88</v>
      </c>
      <c r="K200" s="7"/>
    </row>
    <row r="201" spans="1:13">
      <c r="A201" s="261" t="s">
        <v>2852</v>
      </c>
      <c r="B201" s="10"/>
      <c r="C201" s="11"/>
      <c r="D201" s="9">
        <v>2020</v>
      </c>
      <c r="E201" t="s">
        <v>2455</v>
      </c>
      <c r="F201" s="7">
        <f t="shared" si="6"/>
        <v>400</v>
      </c>
      <c r="G201" s="7">
        <f>_xlfn.XLOOKUP(E201,原有表格2!$E:$E,原有表格2!$G:$G)</f>
        <v>400</v>
      </c>
      <c r="H201" s="7">
        <f>_xlfn.XLOOKUP(E201,原有表格2!$E:$E,原有表格2!$H:$H)</f>
        <v>0</v>
      </c>
      <c r="I201" s="7">
        <f t="shared" si="7"/>
        <v>400</v>
      </c>
      <c r="J201" s="7">
        <f>_xlfn.XLOOKUP(E201,原有表格2!$E:$E,原有表格2!$J:$J)</f>
        <v>400</v>
      </c>
      <c r="K201" s="7">
        <f>_xlfn.XLOOKUP(E201,原有表格2!$E:$E,原有表格2!$K:$K)</f>
        <v>0</v>
      </c>
      <c r="M201" t="str">
        <f>_xlfn.XLOOKUP(E201,原有表格2!$E:$E,原有表格2!$M:$M)</f>
        <v>巴河镇</v>
      </c>
    </row>
    <row r="202" spans="1:13">
      <c r="A202" s="261" t="s">
        <v>2853</v>
      </c>
      <c r="B202" s="10"/>
      <c r="C202" s="11"/>
      <c r="D202" s="9">
        <v>2020</v>
      </c>
      <c r="E202" t="s">
        <v>2457</v>
      </c>
      <c r="F202" s="7">
        <f t="shared" si="6"/>
        <v>100</v>
      </c>
      <c r="G202" s="7">
        <f>_xlfn.XLOOKUP(E202,原有表格2!$E:$E,原有表格2!$G:$G)</f>
        <v>100</v>
      </c>
      <c r="H202" s="7">
        <f>_xlfn.XLOOKUP(E202,原有表格2!$E:$E,原有表格2!$H:$H)</f>
        <v>0</v>
      </c>
      <c r="I202" s="7">
        <f t="shared" si="7"/>
        <v>100</v>
      </c>
      <c r="J202" s="7">
        <f>_xlfn.XLOOKUP(E202,原有表格2!$E:$E,原有表格2!$J:$J)</f>
        <v>100</v>
      </c>
      <c r="K202" s="7">
        <f>_xlfn.XLOOKUP(E202,原有表格2!$E:$E,原有表格2!$K:$K)</f>
        <v>0</v>
      </c>
      <c r="M202" t="str">
        <f>_xlfn.XLOOKUP(E202,原有表格2!$E:$E,原有表格2!$M:$M)</f>
        <v>巴河镇</v>
      </c>
    </row>
    <row r="203" spans="1:13">
      <c r="A203" s="261" t="s">
        <v>2854</v>
      </c>
      <c r="B203" s="10"/>
      <c r="C203" s="11"/>
      <c r="D203" s="9">
        <v>2020</v>
      </c>
      <c r="E203" t="s">
        <v>2459</v>
      </c>
      <c r="F203" s="7">
        <f t="shared" si="6"/>
        <v>300</v>
      </c>
      <c r="G203" s="7">
        <f>_xlfn.XLOOKUP(E203,原有表格2!$E:$E,原有表格2!$G:$G)</f>
        <v>300</v>
      </c>
      <c r="H203" s="7">
        <f>_xlfn.XLOOKUP(E203,原有表格2!$E:$E,原有表格2!$H:$H)</f>
        <v>0</v>
      </c>
      <c r="I203" s="7">
        <f t="shared" si="7"/>
        <v>300</v>
      </c>
      <c r="J203" s="7">
        <f>_xlfn.XLOOKUP(E203,原有表格2!$E:$E,原有表格2!$J:$J)</f>
        <v>300</v>
      </c>
      <c r="K203" s="7">
        <f>_xlfn.XLOOKUP(E203,原有表格2!$E:$E,原有表格2!$K:$K)</f>
        <v>0</v>
      </c>
      <c r="M203" t="str">
        <f>_xlfn.XLOOKUP(E203,原有表格2!$E:$E,原有表格2!$M:$M)</f>
        <v>错高乡木巴村</v>
      </c>
    </row>
    <row r="204" spans="1:13">
      <c r="A204" s="261" t="s">
        <v>2855</v>
      </c>
      <c r="B204" s="10"/>
      <c r="C204" s="11"/>
      <c r="D204" s="9">
        <v>2020</v>
      </c>
      <c r="E204" t="s">
        <v>2461</v>
      </c>
      <c r="F204" s="7">
        <f t="shared" si="6"/>
        <v>279.8</v>
      </c>
      <c r="G204" s="7">
        <f>_xlfn.XLOOKUP(E204,原有表格2!$E:$E,原有表格2!$G:$G)</f>
        <v>279.8</v>
      </c>
      <c r="H204" s="7">
        <f>_xlfn.XLOOKUP(E204,原有表格2!$E:$E,原有表格2!$H:$H)</f>
        <v>0</v>
      </c>
      <c r="I204" s="7">
        <f t="shared" si="7"/>
        <v>279.8</v>
      </c>
      <c r="J204" s="7">
        <f>_xlfn.XLOOKUP(E204,原有表格2!$E:$E,原有表格2!$J:$J)</f>
        <v>279.8</v>
      </c>
      <c r="K204" s="7">
        <f>_xlfn.XLOOKUP(E204,原有表格2!$E:$E,原有表格2!$K:$K)</f>
        <v>0</v>
      </c>
      <c r="M204" t="str">
        <f>_xlfn.XLOOKUP(E204,原有表格2!$E:$E,原有表格2!$M:$M)</f>
        <v>加兴乡雪朗村</v>
      </c>
    </row>
    <row r="205" spans="1:13">
      <c r="A205" s="261" t="s">
        <v>2856</v>
      </c>
      <c r="B205" s="10"/>
      <c r="C205" s="11"/>
      <c r="D205" s="9">
        <v>2020</v>
      </c>
      <c r="E205" t="s">
        <v>2464</v>
      </c>
      <c r="F205" s="7">
        <f t="shared" si="6"/>
        <v>1100</v>
      </c>
      <c r="G205" s="7">
        <f>_xlfn.XLOOKUP(E205,[2]核实汇总表!$E:$E,[2]核实汇总表!$H:$H)/10000</f>
        <v>1100</v>
      </c>
      <c r="H205" s="7">
        <f>_xlfn.XLOOKUP(E205,[2]核实汇总表!$E:$E,[2]核实汇总表!$AF:$AF)/10000</f>
        <v>0</v>
      </c>
      <c r="I205" s="7">
        <f t="shared" si="7"/>
        <v>1100</v>
      </c>
      <c r="J205" s="7">
        <f>_xlfn.XLOOKUP(E205,[2]核实汇总表!$E:$E,[2]核实汇总表!$AG:$AG)/10000</f>
        <v>1100</v>
      </c>
      <c r="K205" s="7"/>
    </row>
    <row r="206" spans="1:13">
      <c r="A206" s="261" t="s">
        <v>2857</v>
      </c>
      <c r="B206" s="10"/>
      <c r="C206" s="11"/>
      <c r="D206" s="9">
        <v>2020</v>
      </c>
      <c r="E206" t="s">
        <v>2467</v>
      </c>
      <c r="F206" s="7">
        <f t="shared" si="6"/>
        <v>279.8</v>
      </c>
      <c r="G206" s="7">
        <f>_xlfn.XLOOKUP(E206,[2]核实汇总表!$E:$E,[2]核实汇总表!$H:$H)/10000</f>
        <v>279.8</v>
      </c>
      <c r="H206" s="7">
        <f>_xlfn.XLOOKUP(E206,[2]核实汇总表!$E:$E,[2]核实汇总表!$AF:$AF)/10000</f>
        <v>0</v>
      </c>
      <c r="I206" s="7">
        <f t="shared" si="7"/>
        <v>279.8</v>
      </c>
      <c r="J206" s="7">
        <f>_xlfn.XLOOKUP(E206,[2]核实汇总表!$E:$E,[2]核实汇总表!$AG:$AG)/10000</f>
        <v>279.8</v>
      </c>
      <c r="K206" s="7"/>
    </row>
    <row r="207" spans="1:13">
      <c r="A207" s="261" t="s">
        <v>2858</v>
      </c>
      <c r="B207" s="10"/>
      <c r="C207" s="11"/>
      <c r="D207" s="9">
        <v>2021</v>
      </c>
      <c r="E207" t="s">
        <v>2469</v>
      </c>
      <c r="F207" s="7">
        <f t="shared" si="6"/>
        <v>1100</v>
      </c>
      <c r="G207" s="7">
        <f>_xlfn.XLOOKUP(E207,原有表格2!$E:$E,原有表格2!$G:$G)</f>
        <v>1100</v>
      </c>
      <c r="H207" s="7">
        <f>_xlfn.XLOOKUP(E207,原有表格2!$E:$E,原有表格2!$H:$H)</f>
        <v>0</v>
      </c>
      <c r="I207" s="7">
        <f t="shared" si="7"/>
        <v>718.033926999999</v>
      </c>
      <c r="J207" s="7">
        <f>_xlfn.XLOOKUP(E207,原有表格2!$E:$E,原有表格2!$J:$J)</f>
        <v>718.033926999999</v>
      </c>
      <c r="K207" s="7">
        <f>_xlfn.XLOOKUP(E207,原有表格2!$E:$E,原有表格2!$K:$K)</f>
        <v>0</v>
      </c>
      <c r="M207" t="str">
        <f>_xlfn.XLOOKUP(E207,原有表格2!$E:$E,原有表格2!$M:$M)</f>
        <v>朱拉乡扎热村</v>
      </c>
    </row>
    <row r="208" spans="1:13">
      <c r="A208" s="261" t="s">
        <v>2859</v>
      </c>
      <c r="B208" s="10"/>
      <c r="C208" s="11"/>
      <c r="D208" s="9">
        <v>2021</v>
      </c>
      <c r="E208" t="s">
        <v>2473</v>
      </c>
      <c r="F208" s="7">
        <f t="shared" si="6"/>
        <v>300</v>
      </c>
      <c r="G208" s="7">
        <f>_xlfn.XLOOKUP(E208,原有表格2!$E:$E,原有表格2!$G:$G)</f>
        <v>300</v>
      </c>
      <c r="H208" s="7">
        <f>_xlfn.XLOOKUP(E208,原有表格2!$E:$E,原有表格2!$H:$H)</f>
        <v>0</v>
      </c>
      <c r="I208" s="7">
        <f t="shared" si="7"/>
        <v>287.736</v>
      </c>
      <c r="J208" s="7">
        <f>_xlfn.XLOOKUP(E208,原有表格2!$E:$E,原有表格2!$J:$J)</f>
        <v>287.736</v>
      </c>
      <c r="K208" s="7">
        <f>_xlfn.XLOOKUP(E208,原有表格2!$E:$E,原有表格2!$K:$K)</f>
        <v>0</v>
      </c>
      <c r="M208" t="str">
        <f>_xlfn.XLOOKUP(E208,原有表格2!$E:$E,原有表格2!$M:$M)</f>
        <v>娘浦乡</v>
      </c>
    </row>
    <row r="209" spans="1:13">
      <c r="A209" s="261" t="s">
        <v>2860</v>
      </c>
      <c r="B209" s="10"/>
      <c r="C209" s="11"/>
      <c r="D209" s="9">
        <v>2021</v>
      </c>
      <c r="E209" t="s">
        <v>2477</v>
      </c>
      <c r="F209" s="7">
        <f t="shared" si="6"/>
        <v>300</v>
      </c>
      <c r="G209" s="7">
        <f>_xlfn.XLOOKUP(E209,原有表格2!$E:$E,原有表格2!$G:$G)</f>
        <v>300</v>
      </c>
      <c r="H209" s="7">
        <f>_xlfn.XLOOKUP(E209,原有表格2!$E:$E,原有表格2!$H:$H)</f>
        <v>0</v>
      </c>
      <c r="I209" s="7">
        <f t="shared" si="7"/>
        <v>300</v>
      </c>
      <c r="J209" s="7">
        <f>_xlfn.XLOOKUP(E209,原有表格2!$E:$E,原有表格2!$J:$J)</f>
        <v>300</v>
      </c>
      <c r="K209" s="7">
        <f>_xlfn.XLOOKUP(E209,原有表格2!$E:$E,原有表格2!$K:$K)</f>
        <v>0</v>
      </c>
      <c r="M209" t="str">
        <f>_xlfn.XLOOKUP(E209,原有表格2!$E:$E,原有表格2!$M:$M)</f>
        <v>仲莎乡</v>
      </c>
    </row>
    <row r="210" spans="1:13">
      <c r="A210" s="261" t="s">
        <v>2861</v>
      </c>
      <c r="B210" s="10"/>
      <c r="C210" s="11"/>
      <c r="D210" s="9">
        <v>2021</v>
      </c>
      <c r="E210" t="s">
        <v>2482</v>
      </c>
      <c r="F210" s="7">
        <f t="shared" si="6"/>
        <v>172</v>
      </c>
      <c r="G210" s="7">
        <f>_xlfn.XLOOKUP(E210,原有表格2!$E:$E,原有表格2!$G:$G)</f>
        <v>172</v>
      </c>
      <c r="H210" s="7">
        <f>_xlfn.XLOOKUP(E210,原有表格2!$E:$E,原有表格2!$H:$H)</f>
        <v>0</v>
      </c>
      <c r="I210" s="7">
        <f t="shared" si="7"/>
        <v>147.75</v>
      </c>
      <c r="J210" s="7">
        <f>_xlfn.XLOOKUP(E210,原有表格2!$E:$E,原有表格2!$J:$J)</f>
        <v>147.75</v>
      </c>
      <c r="K210" s="7">
        <f>_xlfn.XLOOKUP(E210,原有表格2!$E:$E,原有表格2!$K:$K)</f>
        <v>0</v>
      </c>
      <c r="M210" t="str">
        <f>_xlfn.XLOOKUP(E210,原有表格2!$E:$E,原有表格2!$M:$M)</f>
        <v>金达镇德村</v>
      </c>
    </row>
    <row r="211" spans="1:13">
      <c r="A211" s="261" t="s">
        <v>2862</v>
      </c>
      <c r="B211" s="10"/>
      <c r="C211" s="11"/>
      <c r="D211" s="9">
        <v>2021</v>
      </c>
      <c r="E211" t="s">
        <v>2486</v>
      </c>
      <c r="F211" s="7">
        <f t="shared" si="6"/>
        <v>100</v>
      </c>
      <c r="G211" s="7">
        <f>_xlfn.XLOOKUP(E211,原有表格2!$E:$E,原有表格2!$G:$G)</f>
        <v>100</v>
      </c>
      <c r="H211" s="7">
        <f>_xlfn.XLOOKUP(E211,原有表格2!$E:$E,原有表格2!$H:$H)</f>
        <v>0</v>
      </c>
      <c r="I211" s="7">
        <f t="shared" si="7"/>
        <v>100</v>
      </c>
      <c r="J211" s="7">
        <f>_xlfn.XLOOKUP(E211,原有表格2!$E:$E,原有表格2!$J:$J)</f>
        <v>100</v>
      </c>
      <c r="K211" s="7">
        <f>_xlfn.XLOOKUP(E211,原有表格2!$E:$E,原有表格2!$K:$K)</f>
        <v>0</v>
      </c>
      <c r="M211" t="str">
        <f>_xlfn.XLOOKUP(E211,原有表格2!$E:$E,原有表格2!$M:$M)</f>
        <v>加兴乡</v>
      </c>
    </row>
    <row r="212" spans="1:13">
      <c r="A212" s="261" t="s">
        <v>2863</v>
      </c>
      <c r="B212" s="10"/>
      <c r="C212" s="11"/>
      <c r="D212" s="9">
        <v>2021</v>
      </c>
      <c r="E212" t="s">
        <v>2491</v>
      </c>
      <c r="F212" s="7">
        <f t="shared" si="6"/>
        <v>500</v>
      </c>
      <c r="G212" s="7">
        <f>_xlfn.XLOOKUP(E212,原有表格2!$E:$E,原有表格2!$G:$G)</f>
        <v>500</v>
      </c>
      <c r="H212" s="7">
        <f>_xlfn.XLOOKUP(E212,原有表格2!$E:$E,原有表格2!$H:$H)</f>
        <v>0</v>
      </c>
      <c r="I212" s="7">
        <f t="shared" si="7"/>
        <v>835.99</v>
      </c>
      <c r="J212" s="7">
        <f>_xlfn.XLOOKUP(E212,原有表格2!$E:$E,原有表格2!$J:$J)</f>
        <v>500</v>
      </c>
      <c r="K212" s="7">
        <f>_xlfn.XLOOKUP(E212,原有表格2!$E:$E,原有表格2!$K:$K)</f>
        <v>335.99</v>
      </c>
      <c r="M212" t="str">
        <f>_xlfn.XLOOKUP(E212,原有表格2!$E:$E,原有表格2!$M:$M)</f>
        <v>江达乡娘盖村</v>
      </c>
    </row>
    <row r="213" spans="1:13">
      <c r="A213" s="261" t="s">
        <v>2864</v>
      </c>
      <c r="B213" s="10"/>
      <c r="C213" s="11"/>
      <c r="D213" s="9">
        <v>2021</v>
      </c>
      <c r="E213" t="s">
        <v>2494</v>
      </c>
      <c r="F213" s="7">
        <f t="shared" si="6"/>
        <v>467.038</v>
      </c>
      <c r="G213" s="7">
        <v>467.038</v>
      </c>
      <c r="H213" s="7">
        <f>_xlfn.XLOOKUP(E213,Sheet7!B:B,Sheet7!F:F)</f>
        <v>0</v>
      </c>
      <c r="I213" s="7">
        <f t="shared" si="7"/>
        <v>1000</v>
      </c>
      <c r="J213" s="7">
        <f>_xlfn.XLOOKUP(E213,Sheet7!B:B,Sheet7!H:H)</f>
        <v>1000</v>
      </c>
      <c r="K213" s="7"/>
    </row>
    <row r="214" spans="1:13">
      <c r="A214" s="261" t="s">
        <v>2865</v>
      </c>
      <c r="B214" s="10"/>
      <c r="C214" s="11"/>
      <c r="D214" s="9">
        <v>2021</v>
      </c>
      <c r="E214" t="s">
        <v>2496</v>
      </c>
      <c r="F214" s="7">
        <f t="shared" si="6"/>
        <v>30</v>
      </c>
      <c r="G214" s="7">
        <f>_xlfn.XLOOKUP(E214,原有表格2!$E:$E,原有表格2!$G:$G)</f>
        <v>30</v>
      </c>
      <c r="H214" s="7">
        <f>_xlfn.XLOOKUP(E214,原有表格2!$E:$E,原有表格2!$H:$H)</f>
        <v>0</v>
      </c>
      <c r="I214" s="7">
        <f t="shared" si="7"/>
        <v>30</v>
      </c>
      <c r="J214" s="7">
        <f>_xlfn.XLOOKUP(E214,原有表格2!$E:$E,原有表格2!$J:$J)</f>
        <v>30</v>
      </c>
      <c r="K214" s="7">
        <f>_xlfn.XLOOKUP(E214,原有表格2!$E:$E,原有表格2!$K:$K)</f>
        <v>0</v>
      </c>
      <c r="M214" t="str">
        <f>_xlfn.XLOOKUP(E214,原有表格2!$E:$E,原有表格2!$M:$M)</f>
        <v>帕朗萨村帕朗萨村</v>
      </c>
    </row>
    <row r="215" spans="1:13">
      <c r="A215" s="261" t="s">
        <v>2866</v>
      </c>
      <c r="B215" s="10"/>
      <c r="C215" s="11"/>
      <c r="D215" s="9">
        <v>2021</v>
      </c>
      <c r="E215" t="s">
        <v>2501</v>
      </c>
      <c r="F215" s="7">
        <f t="shared" si="6"/>
        <v>200</v>
      </c>
      <c r="G215" s="7">
        <f>_xlfn.XLOOKUP(E215,原有表格2!$E:$E,原有表格2!$G:$G)</f>
        <v>200</v>
      </c>
      <c r="H215" s="7">
        <f>_xlfn.XLOOKUP(E215,原有表格2!$E:$E,原有表格2!$H:$H)</f>
        <v>0</v>
      </c>
      <c r="I215" s="7">
        <f t="shared" si="7"/>
        <v>182.0812</v>
      </c>
      <c r="J215" s="7">
        <f>_xlfn.XLOOKUP(E215,原有表格2!$E:$E,原有表格2!$J:$J)</f>
        <v>182.0812</v>
      </c>
      <c r="K215" s="7">
        <f>_xlfn.XLOOKUP(E215,原有表格2!$E:$E,原有表格2!$K:$K)</f>
        <v>0</v>
      </c>
      <c r="M215" t="str">
        <f>_xlfn.XLOOKUP(E215,原有表格2!$E:$E,原有表格2!$M:$M)</f>
        <v>工布江达镇结底岗村</v>
      </c>
    </row>
    <row r="216" spans="1:13">
      <c r="A216" s="261" t="s">
        <v>2867</v>
      </c>
      <c r="B216" s="10"/>
      <c r="C216" s="11"/>
      <c r="D216" s="9">
        <v>2021</v>
      </c>
      <c r="E216" t="s">
        <v>2505</v>
      </c>
      <c r="F216" s="7">
        <f t="shared" si="6"/>
        <v>71.872</v>
      </c>
      <c r="G216" s="7">
        <v>71.872</v>
      </c>
      <c r="H216" s="7">
        <f>_xlfn.XLOOKUP(E216,Sheet7!B:B,Sheet7!F:F)</f>
        <v>0</v>
      </c>
      <c r="I216" s="7">
        <f t="shared" si="7"/>
        <v>900</v>
      </c>
      <c r="J216" s="7">
        <f>_xlfn.XLOOKUP(E216,Sheet7!B:B,Sheet7!H:H)</f>
        <v>900</v>
      </c>
      <c r="K216" s="7"/>
    </row>
    <row r="217" spans="1:13">
      <c r="A217" s="261" t="s">
        <v>2868</v>
      </c>
      <c r="B217" s="10"/>
      <c r="C217" s="11"/>
      <c r="D217" s="9">
        <v>2021</v>
      </c>
      <c r="E217" t="s">
        <v>2507</v>
      </c>
      <c r="F217" s="7">
        <f t="shared" si="6"/>
        <v>500</v>
      </c>
      <c r="G217" s="7">
        <f>_xlfn.XLOOKUP(E217,原有表格2!$E:$E,原有表格2!$G:$G)</f>
        <v>500</v>
      </c>
      <c r="H217" s="7">
        <f>_xlfn.XLOOKUP(E217,原有表格2!$E:$E,原有表格2!$H:$H)</f>
        <v>0</v>
      </c>
      <c r="I217" s="7">
        <f t="shared" si="7"/>
        <v>497.16696</v>
      </c>
      <c r="J217" s="7">
        <f>_xlfn.XLOOKUP(E217,原有表格2!$E:$E,原有表格2!$J:$J)</f>
        <v>497.16696</v>
      </c>
      <c r="K217" s="7">
        <f>_xlfn.XLOOKUP(E217,原有表格2!$E:$E,原有表格2!$K:$K)</f>
        <v>0</v>
      </c>
      <c r="M217" t="str">
        <f>_xlfn.XLOOKUP(E217,原有表格2!$E:$E,原有表格2!$M:$M)</f>
        <v>巴河镇拉如村</v>
      </c>
    </row>
    <row r="218" spans="1:13">
      <c r="A218" s="261" t="s">
        <v>2869</v>
      </c>
      <c r="B218" s="10"/>
      <c r="C218" s="11"/>
      <c r="D218" s="9">
        <v>2021</v>
      </c>
      <c r="E218" t="s">
        <v>2510</v>
      </c>
      <c r="F218" s="7">
        <f t="shared" si="6"/>
        <v>1435.49</v>
      </c>
      <c r="G218" s="7">
        <f>_xlfn.XLOOKUP(E218,原有表格2!$E:$E,原有表格2!$G:$G)</f>
        <v>1435.49</v>
      </c>
      <c r="H218" s="7">
        <f>_xlfn.XLOOKUP(E218,原有表格2!$E:$E,原有表格2!$H:$H)</f>
        <v>0</v>
      </c>
      <c r="I218" s="7">
        <f t="shared" si="7"/>
        <v>1420.097883</v>
      </c>
      <c r="J218" s="7">
        <f>_xlfn.XLOOKUP(E218,原有表格2!$E:$E,原有表格2!$J:$J)</f>
        <v>1420.097883</v>
      </c>
      <c r="K218" s="7">
        <f>_xlfn.XLOOKUP(E218,原有表格2!$E:$E,原有表格2!$K:$K)</f>
        <v>0</v>
      </c>
      <c r="M218" t="str">
        <f>_xlfn.XLOOKUP(E218,原有表格2!$E:$E,原有表格2!$M:$M)</f>
        <v>工布江达镇</v>
      </c>
    </row>
    <row r="219" spans="1:13">
      <c r="A219" s="261" t="s">
        <v>2870</v>
      </c>
      <c r="B219" s="10"/>
      <c r="C219" s="11"/>
      <c r="D219" s="9">
        <v>2021</v>
      </c>
      <c r="E219" t="s">
        <v>2513</v>
      </c>
      <c r="F219" s="7">
        <f t="shared" si="6"/>
        <v>60</v>
      </c>
      <c r="G219" s="7">
        <f>_xlfn.XLOOKUP(E219,原有表格2!$E:$E,原有表格2!$G:$G)</f>
        <v>60</v>
      </c>
      <c r="H219" s="7">
        <f>_xlfn.XLOOKUP(E219,原有表格2!$E:$E,原有表格2!$H:$H)</f>
        <v>0</v>
      </c>
      <c r="I219" s="7">
        <f t="shared" si="7"/>
        <v>56.18</v>
      </c>
      <c r="J219" s="7">
        <f>_xlfn.XLOOKUP(E219,原有表格2!$E:$E,原有表格2!$J:$J)</f>
        <v>56.18</v>
      </c>
      <c r="K219" s="7">
        <f>_xlfn.XLOOKUP(E219,原有表格2!$E:$E,原有表格2!$K:$K)</f>
        <v>0</v>
      </c>
      <c r="M219" t="str">
        <f>_xlfn.XLOOKUP(E219,原有表格2!$E:$E,原有表格2!$M:$M)</f>
        <v>错高乡罗池村</v>
      </c>
    </row>
    <row r="220" spans="1:13">
      <c r="A220" s="261" t="s">
        <v>2871</v>
      </c>
      <c r="B220" s="10"/>
      <c r="C220" s="11"/>
      <c r="D220" s="9">
        <v>2021</v>
      </c>
      <c r="E220" t="s">
        <v>2517</v>
      </c>
      <c r="F220" s="7">
        <f t="shared" si="6"/>
        <v>2415.62</v>
      </c>
      <c r="G220" s="18">
        <v>2415.62</v>
      </c>
      <c r="H220" s="7">
        <f>_xlfn.XLOOKUP(E220,[2]核实汇总表!$E:$E,[2]核实汇总表!$AF:$AF)/10000</f>
        <v>0</v>
      </c>
      <c r="I220" s="7">
        <f t="shared" si="7"/>
        <v>1423.18</v>
      </c>
      <c r="J220" s="7">
        <f>_xlfn.XLOOKUP(E220,[2]核实汇总表!$E:$E,[2]核实汇总表!$AG:$AG)/10000</f>
        <v>1423.18</v>
      </c>
      <c r="K220" s="7"/>
    </row>
    <row r="221" spans="1:13">
      <c r="A221" s="261" t="s">
        <v>2872</v>
      </c>
      <c r="B221" s="10"/>
      <c r="C221" s="11"/>
      <c r="D221" s="9">
        <v>2021</v>
      </c>
      <c r="E221" t="s">
        <v>2519</v>
      </c>
      <c r="F221" s="7">
        <f t="shared" si="6"/>
        <v>600</v>
      </c>
      <c r="G221" s="7">
        <f>_xlfn.XLOOKUP(E221,原有表格2!$E:$E,原有表格2!$G:$G)</f>
        <v>600</v>
      </c>
      <c r="H221" s="7">
        <f>_xlfn.XLOOKUP(E221,原有表格2!$E:$E,原有表格2!$H:$H)</f>
        <v>0</v>
      </c>
      <c r="I221" s="7">
        <f t="shared" si="7"/>
        <v>600</v>
      </c>
      <c r="J221" s="7">
        <f>_xlfn.XLOOKUP(E221,原有表格2!$E:$E,原有表格2!$J:$J)</f>
        <v>600</v>
      </c>
      <c r="K221" s="7">
        <f>_xlfn.XLOOKUP(E221,原有表格2!$E:$E,原有表格2!$K:$K)</f>
        <v>0</v>
      </c>
      <c r="M221" t="str">
        <f>_xlfn.XLOOKUP(E221,原有表格2!$E:$E,原有表格2!$M:$M)</f>
        <v>工布江达镇孜嘎村</v>
      </c>
    </row>
    <row r="222" spans="1:13">
      <c r="A222" s="261" t="s">
        <v>2873</v>
      </c>
      <c r="B222" s="10"/>
      <c r="C222" s="11"/>
      <c r="D222" s="9">
        <v>2021</v>
      </c>
      <c r="E222" t="s">
        <v>2521</v>
      </c>
      <c r="F222" s="7">
        <f t="shared" si="6"/>
        <v>180</v>
      </c>
      <c r="G222" s="7">
        <f>_xlfn.XLOOKUP(E222,原有表格2!$E:$E,原有表格2!$G:$G)</f>
        <v>180</v>
      </c>
      <c r="H222" s="7">
        <f>_xlfn.XLOOKUP(E222,原有表格2!$E:$E,原有表格2!$H:$H)</f>
        <v>0</v>
      </c>
      <c r="I222" s="7">
        <f t="shared" si="7"/>
        <v>180</v>
      </c>
      <c r="J222" s="7">
        <f>_xlfn.XLOOKUP(E222,原有表格2!$E:$E,原有表格2!$J:$J)</f>
        <v>180</v>
      </c>
      <c r="K222" s="7">
        <f>_xlfn.XLOOKUP(E222,原有表格2!$E:$E,原有表格2!$K:$K)</f>
        <v>0</v>
      </c>
      <c r="M222" t="str">
        <f>_xlfn.XLOOKUP(E222,原有表格2!$E:$E,原有表格2!$M:$M)</f>
        <v>金达镇旁村</v>
      </c>
    </row>
    <row r="223" spans="1:13">
      <c r="A223" s="261" t="s">
        <v>2874</v>
      </c>
      <c r="B223" s="10"/>
      <c r="C223" s="11"/>
      <c r="D223" s="9">
        <v>2021</v>
      </c>
      <c r="E223" t="s">
        <v>2524</v>
      </c>
      <c r="F223" s="7">
        <f t="shared" si="6"/>
        <v>1000</v>
      </c>
      <c r="G223" s="7">
        <f>_xlfn.XLOOKUP(E223,原有表格2!$E:$E,原有表格2!$G:$G)</f>
        <v>1000</v>
      </c>
      <c r="H223" s="7">
        <f>_xlfn.XLOOKUP(E223,原有表格2!$E:$E,原有表格2!$H:$H)</f>
        <v>0</v>
      </c>
      <c r="I223" s="7">
        <f t="shared" si="7"/>
        <v>1000</v>
      </c>
      <c r="J223" s="7">
        <f>_xlfn.XLOOKUP(E223,原有表格2!$E:$E,原有表格2!$J:$J)</f>
        <v>1000</v>
      </c>
      <c r="K223" s="7">
        <f>_xlfn.XLOOKUP(E223,原有表格2!$E:$E,原有表格2!$K:$K)</f>
        <v>0</v>
      </c>
    </row>
    <row r="224" spans="1:13">
      <c r="A224" s="261" t="s">
        <v>2875</v>
      </c>
      <c r="B224" s="10"/>
      <c r="C224" s="11"/>
      <c r="D224" s="9">
        <v>2022</v>
      </c>
      <c r="E224" t="s">
        <v>2527</v>
      </c>
      <c r="F224" s="7">
        <f t="shared" si="6"/>
        <v>2250.5</v>
      </c>
      <c r="G224" s="7">
        <v>2250.5</v>
      </c>
      <c r="H224" s="7">
        <f>_xlfn.XLOOKUP(E224,原有表格2!$E:$E,原有表格2!$H:$H)</f>
        <v>0</v>
      </c>
      <c r="I224" s="7">
        <f t="shared" si="7"/>
        <v>4617.922</v>
      </c>
      <c r="J224" s="7">
        <f>_xlfn.XLOOKUP(E224,原有表格2!$E:$E,原有表格2!$J:$J)</f>
        <v>2700</v>
      </c>
      <c r="K224" s="7">
        <f>_xlfn.XLOOKUP(E224,原有表格2!$E:$E,原有表格2!$K:$K)</f>
        <v>1917.922</v>
      </c>
      <c r="M224" t="str">
        <f>_xlfn.XLOOKUP(E224,原有表格2!$E:$E,原有表格2!$M:$M)</f>
        <v>巴河镇</v>
      </c>
    </row>
    <row r="225" spans="1:13">
      <c r="A225" s="261" t="s">
        <v>2876</v>
      </c>
      <c r="B225" s="10"/>
      <c r="C225" s="11"/>
      <c r="D225" s="9">
        <v>2022</v>
      </c>
      <c r="E225" t="s">
        <v>2530</v>
      </c>
      <c r="F225" s="7">
        <f t="shared" si="6"/>
        <v>2900</v>
      </c>
      <c r="G225" s="7">
        <f>_xlfn.XLOOKUP(E225,原有表格2!$E:$E,原有表格2!$G:$G)</f>
        <v>2900</v>
      </c>
      <c r="H225" s="7">
        <f>_xlfn.XLOOKUP(E225,原有表格2!$E:$E,原有表格2!$H:$H)</f>
        <v>0</v>
      </c>
      <c r="I225" s="7">
        <f t="shared" si="7"/>
        <v>2900</v>
      </c>
      <c r="J225" s="7">
        <f>_xlfn.XLOOKUP(E225,原有表格2!$E:$E,原有表格2!$J:$J)</f>
        <v>2900</v>
      </c>
      <c r="K225" s="7">
        <f>_xlfn.XLOOKUP(E225,原有表格2!$E:$E,原有表格2!$K:$K)</f>
        <v>0</v>
      </c>
      <c r="M225" t="str">
        <f>_xlfn.XLOOKUP(E225,原有表格2!$E:$E,原有表格2!$M:$M)</f>
        <v>巴河镇</v>
      </c>
    </row>
    <row r="226" spans="1:13">
      <c r="A226" s="261" t="s">
        <v>2877</v>
      </c>
      <c r="B226" s="10"/>
      <c r="C226" s="11"/>
      <c r="D226" s="9">
        <v>2022</v>
      </c>
      <c r="E226" t="s">
        <v>2533</v>
      </c>
      <c r="F226" s="7">
        <f t="shared" si="6"/>
        <v>900</v>
      </c>
      <c r="G226" s="7">
        <f>_xlfn.XLOOKUP(E226,原有表格2!$E:$E,原有表格2!$G:$G)</f>
        <v>900</v>
      </c>
      <c r="H226" s="7">
        <f>_xlfn.XLOOKUP(E226,原有表格2!$E:$E,原有表格2!$H:$H)</f>
        <v>0</v>
      </c>
      <c r="I226" s="7">
        <f t="shared" si="7"/>
        <v>900</v>
      </c>
      <c r="J226" s="7">
        <f>_xlfn.XLOOKUP(E226,原有表格2!$E:$E,原有表格2!$J:$J)</f>
        <v>900</v>
      </c>
      <c r="K226" s="7">
        <f>_xlfn.XLOOKUP(E226,原有表格2!$E:$E,原有表格2!$K:$K)</f>
        <v>0</v>
      </c>
      <c r="M226" t="str">
        <f>_xlfn.XLOOKUP(E226,原有表格2!$E:$E,原有表格2!$M:$M)</f>
        <v>巴河镇叮当村</v>
      </c>
    </row>
    <row r="227" spans="1:13">
      <c r="A227" s="261" t="s">
        <v>2878</v>
      </c>
      <c r="B227" s="10"/>
      <c r="C227" s="11"/>
      <c r="D227" s="9">
        <v>2022</v>
      </c>
      <c r="E227" t="s">
        <v>2537</v>
      </c>
      <c r="F227" s="7">
        <f t="shared" si="6"/>
        <v>330</v>
      </c>
      <c r="G227" s="7">
        <f>_xlfn.XLOOKUP(E227,原有表格2!$E:$E,原有表格2!$G:$G)</f>
        <v>330</v>
      </c>
      <c r="H227" s="7">
        <f>_xlfn.XLOOKUP(E227,原有表格2!$E:$E,原有表格2!$H:$H)</f>
        <v>0</v>
      </c>
      <c r="I227" s="7">
        <f t="shared" si="7"/>
        <v>285.738107</v>
      </c>
      <c r="J227" s="7">
        <f>_xlfn.XLOOKUP(E227,原有表格2!$E:$E,原有表格2!$J:$J)</f>
        <v>285.738107</v>
      </c>
      <c r="K227" s="7">
        <f>_xlfn.XLOOKUP(E227,原有表格2!$E:$E,原有表格2!$K:$K)</f>
        <v>0</v>
      </c>
      <c r="M227" t="str">
        <f>_xlfn.XLOOKUP(E227,原有表格2!$E:$E,原有表格2!$M:$M)</f>
        <v>巴河镇</v>
      </c>
    </row>
    <row r="228" spans="1:13">
      <c r="A228" s="261" t="s">
        <v>2879</v>
      </c>
      <c r="B228" s="10"/>
      <c r="C228" s="11"/>
      <c r="D228" s="9">
        <v>2022</v>
      </c>
      <c r="E228" t="s">
        <v>2540</v>
      </c>
      <c r="F228" s="7">
        <f t="shared" si="6"/>
        <v>2900</v>
      </c>
      <c r="G228" s="7">
        <f>_xlfn.XLOOKUP(E228,原有表格2!$E:$E,原有表格2!$G:$G)</f>
        <v>2900</v>
      </c>
      <c r="H228" s="7">
        <f>_xlfn.XLOOKUP(E228,原有表格2!$E:$E,原有表格2!$H:$H)</f>
        <v>0</v>
      </c>
      <c r="I228" s="7">
        <f t="shared" si="7"/>
        <v>2423.984059</v>
      </c>
      <c r="J228" s="7">
        <f>_xlfn.XLOOKUP(E228,原有表格2!$E:$E,原有表格2!$J:$J)</f>
        <v>2423.984059</v>
      </c>
      <c r="K228" s="7">
        <f>_xlfn.XLOOKUP(E228,原有表格2!$E:$E,原有表格2!$K:$K)</f>
        <v>0</v>
      </c>
      <c r="M228" t="str">
        <f>_xlfn.XLOOKUP(E228,原有表格2!$E:$E,原有表格2!$M:$M)</f>
        <v>巴河镇</v>
      </c>
    </row>
    <row r="229" spans="1:13">
      <c r="A229" s="261" t="s">
        <v>2880</v>
      </c>
      <c r="B229" s="10"/>
      <c r="C229" s="11"/>
      <c r="D229" s="9">
        <v>2022</v>
      </c>
      <c r="E229" t="s">
        <v>2543</v>
      </c>
      <c r="F229" s="7">
        <f t="shared" si="6"/>
        <v>100</v>
      </c>
      <c r="G229" s="7">
        <f>_xlfn.XLOOKUP(E229,原有表格2!$E:$E,原有表格2!$G:$G)</f>
        <v>100</v>
      </c>
      <c r="H229" s="7">
        <f>_xlfn.XLOOKUP(E229,原有表格2!$E:$E,原有表格2!$H:$H)</f>
        <v>0</v>
      </c>
      <c r="I229" s="7">
        <f t="shared" si="7"/>
        <v>99.836496</v>
      </c>
      <c r="J229" s="7">
        <f>_xlfn.XLOOKUP(E229,原有表格2!$E:$E,原有表格2!$J:$J)</f>
        <v>99.836496</v>
      </c>
      <c r="K229" s="7">
        <f>_xlfn.XLOOKUP(E229,原有表格2!$E:$E,原有表格2!$K:$K)</f>
        <v>0</v>
      </c>
      <c r="M229" t="str">
        <f>_xlfn.XLOOKUP(E229,原有表格2!$E:$E,原有表格2!$M:$M)</f>
        <v>巴河镇、江达乡、金达镇、仲莎乡、朱拉乡、错高乡、工布江达镇</v>
      </c>
    </row>
    <row r="230" spans="1:13">
      <c r="A230" s="261" t="s">
        <v>2881</v>
      </c>
      <c r="B230" s="10"/>
      <c r="C230" s="11"/>
      <c r="D230" s="9">
        <v>2022</v>
      </c>
      <c r="E230" t="s">
        <v>2549</v>
      </c>
      <c r="F230" s="7">
        <f t="shared" si="6"/>
        <v>200</v>
      </c>
      <c r="G230" s="7">
        <f>_xlfn.XLOOKUP(E230,原有表格2!$E:$E,原有表格2!$G:$G)</f>
        <v>200</v>
      </c>
      <c r="H230" s="7">
        <f>_xlfn.XLOOKUP(E230,原有表格2!$E:$E,原有表格2!$H:$H)</f>
        <v>0</v>
      </c>
      <c r="I230" s="7">
        <f t="shared" si="7"/>
        <v>199.8</v>
      </c>
      <c r="J230" s="7">
        <f>_xlfn.XLOOKUP(E230,原有表格2!$E:$E,原有表格2!$J:$J)</f>
        <v>199.8</v>
      </c>
      <c r="K230" s="7">
        <f>_xlfn.XLOOKUP(E230,原有表格2!$E:$E,原有表格2!$K:$K)</f>
        <v>0</v>
      </c>
      <c r="M230" t="str">
        <f>_xlfn.XLOOKUP(E230,原有表格2!$E:$E,原有表格2!$M:$M)</f>
        <v>巴河镇拉如村</v>
      </c>
    </row>
    <row r="231" spans="1:13">
      <c r="A231" s="261" t="s">
        <v>2882</v>
      </c>
      <c r="B231" s="10"/>
      <c r="C231" s="11"/>
      <c r="D231" s="9">
        <v>2022</v>
      </c>
      <c r="E231" t="s">
        <v>2553</v>
      </c>
      <c r="F231" s="7">
        <f t="shared" si="6"/>
        <v>449.5</v>
      </c>
      <c r="G231" s="7">
        <v>449.5</v>
      </c>
      <c r="H231" s="7">
        <f>_xlfn.XLOOKUP(E231,Sheet7!B:B,Sheet7!F:F)</f>
        <v>0</v>
      </c>
      <c r="I231" s="7">
        <f t="shared" si="7"/>
        <v>2250.5</v>
      </c>
      <c r="J231" s="7">
        <f>_xlfn.XLOOKUP(E231,Sheet7!B:B,Sheet7!H:H)</f>
        <v>2250.5</v>
      </c>
      <c r="K231" s="7"/>
    </row>
    <row r="232" spans="1:13">
      <c r="A232" s="261" t="s">
        <v>2883</v>
      </c>
      <c r="B232" s="10"/>
      <c r="C232" s="11"/>
      <c r="D232" s="9">
        <v>2022</v>
      </c>
      <c r="E232" t="s">
        <v>2555</v>
      </c>
      <c r="F232" s="7">
        <f t="shared" si="6"/>
        <v>63</v>
      </c>
      <c r="G232" s="7">
        <f>_xlfn.XLOOKUP(E232,[2]核实汇总表!$E:$E,[2]核实汇总表!$H:$H)/10000</f>
        <v>63</v>
      </c>
      <c r="H232" s="7">
        <f>_xlfn.XLOOKUP(E232,[2]核实汇总表!$E:$E,[2]核实汇总表!$AF:$AF)/10000</f>
        <v>0</v>
      </c>
      <c r="I232" s="7">
        <f t="shared" si="7"/>
        <v>63</v>
      </c>
      <c r="J232" s="7">
        <f>_xlfn.XLOOKUP(E232,[2]核实汇总表!$E:$E,[2]核实汇总表!$AG:$AG)/10000</f>
        <v>63</v>
      </c>
      <c r="K232" s="7"/>
    </row>
    <row r="233" spans="1:13">
      <c r="A233" s="261" t="s">
        <v>2884</v>
      </c>
      <c r="B233" s="10"/>
      <c r="C233" s="11"/>
      <c r="D233" s="9">
        <v>2022</v>
      </c>
      <c r="E233" t="s">
        <v>2557</v>
      </c>
      <c r="F233" s="7">
        <f t="shared" si="6"/>
        <v>106.5</v>
      </c>
      <c r="G233" s="7">
        <f>_xlfn.XLOOKUP(E233,原有表格2!$E:$E,原有表格2!$G:$G)</f>
        <v>106.5</v>
      </c>
      <c r="H233" s="7">
        <f>_xlfn.XLOOKUP(E233,原有表格2!$E:$E,原有表格2!$H:$H)</f>
        <v>0</v>
      </c>
      <c r="I233" s="7">
        <f t="shared" si="7"/>
        <v>106.5</v>
      </c>
      <c r="J233" s="7">
        <f>_xlfn.XLOOKUP(E233,原有表格2!$E:$E,原有表格2!$J:$J)</f>
        <v>106.5</v>
      </c>
      <c r="K233" s="7">
        <f>_xlfn.XLOOKUP(E233,原有表格2!$E:$E,原有表格2!$K:$K)</f>
        <v>0</v>
      </c>
      <c r="M233" t="str">
        <f>_xlfn.XLOOKUP(E233,原有表格2!$E:$E,原有表格2!$M:$M)</f>
        <v>金达镇加龙村</v>
      </c>
    </row>
    <row r="234" spans="1:13">
      <c r="A234" s="261" t="s">
        <v>2885</v>
      </c>
      <c r="B234" s="10"/>
      <c r="C234" s="11"/>
      <c r="D234" s="9">
        <v>2022</v>
      </c>
      <c r="E234" t="s">
        <v>2561</v>
      </c>
      <c r="F234" s="7">
        <f t="shared" si="6"/>
        <v>850</v>
      </c>
      <c r="G234" s="7">
        <f>_xlfn.XLOOKUP(E234,原有表格2!$E:$E,原有表格2!$G:$G)</f>
        <v>850</v>
      </c>
      <c r="H234" s="7">
        <f>_xlfn.XLOOKUP(E234,原有表格2!$E:$E,原有表格2!$H:$H)</f>
        <v>0</v>
      </c>
      <c r="I234" s="7">
        <f t="shared" si="7"/>
        <v>43.47019</v>
      </c>
      <c r="J234" s="7">
        <f>_xlfn.XLOOKUP(E234,原有表格2!$E:$E,原有表格2!$J:$J)</f>
        <v>43.47019</v>
      </c>
      <c r="K234" s="7">
        <f>_xlfn.XLOOKUP(E234,原有表格2!$E:$E,原有表格2!$K:$K)</f>
        <v>0</v>
      </c>
      <c r="M234" t="str">
        <f>_xlfn.XLOOKUP(E234,原有表格2!$E:$E,原有表格2!$M:$M)</f>
        <v>巴河镇欧巴村</v>
      </c>
    </row>
    <row r="235" spans="1:13">
      <c r="A235" s="261" t="s">
        <v>2886</v>
      </c>
      <c r="B235" s="10"/>
      <c r="C235" s="11"/>
      <c r="D235" s="9">
        <v>2022</v>
      </c>
      <c r="E235" t="s">
        <v>2564</v>
      </c>
      <c r="F235" s="7">
        <f t="shared" si="6"/>
        <v>400</v>
      </c>
      <c r="G235" s="7">
        <f>_xlfn.XLOOKUP(E235,原有表格2!$E:$E,原有表格2!$G:$G)</f>
        <v>400</v>
      </c>
      <c r="H235" s="7">
        <f>_xlfn.XLOOKUP(E235,原有表格2!$E:$E,原有表格2!$H:$H)</f>
        <v>0</v>
      </c>
      <c r="I235" s="7">
        <f t="shared" si="7"/>
        <v>400</v>
      </c>
      <c r="J235" s="7">
        <f>_xlfn.XLOOKUP(E235,原有表格2!$E:$E,原有表格2!$J:$J)</f>
        <v>400</v>
      </c>
      <c r="K235" s="7">
        <f>_xlfn.XLOOKUP(E235,原有表格2!$E:$E,原有表格2!$K:$K)</f>
        <v>0</v>
      </c>
      <c r="M235" t="str">
        <f>_xlfn.XLOOKUP(E235,原有表格2!$E:$E,原有表格2!$M:$M)</f>
        <v>仲莎乡仲莎村</v>
      </c>
    </row>
    <row r="236" spans="1:13">
      <c r="A236" s="261" t="s">
        <v>2887</v>
      </c>
      <c r="B236" s="10"/>
      <c r="C236" s="11"/>
      <c r="D236" s="9">
        <v>2022</v>
      </c>
      <c r="E236" t="s">
        <v>1556</v>
      </c>
      <c r="F236" s="7">
        <f t="shared" si="6"/>
        <v>117</v>
      </c>
      <c r="G236" s="7">
        <f>_xlfn.XLOOKUP(E236,原有表格2!$E:$E,原有表格2!$G:$G)</f>
        <v>117</v>
      </c>
      <c r="H236" s="7">
        <f>_xlfn.XLOOKUP(E236,原有表格2!$E:$E,原有表格2!$H:$H)</f>
        <v>0</v>
      </c>
      <c r="I236" s="7">
        <f t="shared" si="7"/>
        <v>117</v>
      </c>
      <c r="J236" s="7">
        <f>_xlfn.XLOOKUP(E236,原有表格2!$E:$E,原有表格2!$J:$J)</f>
        <v>117</v>
      </c>
      <c r="K236" s="7">
        <f>_xlfn.XLOOKUP(E236,原有表格2!$E:$E,原有表格2!$K:$K)</f>
        <v>0</v>
      </c>
    </row>
    <row r="237" spans="1:13">
      <c r="A237" s="261" t="s">
        <v>2888</v>
      </c>
      <c r="B237" s="10"/>
      <c r="C237" s="11"/>
      <c r="D237" s="9">
        <v>2023</v>
      </c>
      <c r="E237" t="s">
        <v>2567</v>
      </c>
      <c r="F237" s="7">
        <f t="shared" si="6"/>
        <v>2030.8</v>
      </c>
      <c r="G237" s="7">
        <f>_xlfn.XLOOKUP(E237,原有表格2!$E:$E,原有表格2!$G:$G)</f>
        <v>2030.8</v>
      </c>
      <c r="H237" s="7">
        <f>_xlfn.XLOOKUP(E237,原有表格2!$E:$E,原有表格2!$H:$H)</f>
        <v>0</v>
      </c>
      <c r="I237" s="7">
        <f t="shared" si="7"/>
        <v>1851.217421</v>
      </c>
      <c r="J237" s="7">
        <f>_xlfn.XLOOKUP(E237,原有表格2!$E:$E,原有表格2!$J:$J)</f>
        <v>1851.217421</v>
      </c>
      <c r="K237" s="7">
        <f>_xlfn.XLOOKUP(E237,原有表格2!$E:$E,原有表格2!$K:$K)</f>
        <v>0</v>
      </c>
      <c r="M237" t="str">
        <f>_xlfn.XLOOKUP(E237,原有表格2!$E:$E,原有表格2!$M:$M)</f>
        <v>巴河镇欧巴村</v>
      </c>
    </row>
    <row r="238" spans="1:13">
      <c r="A238" s="261" t="s">
        <v>2889</v>
      </c>
      <c r="B238" s="10"/>
      <c r="C238" s="11"/>
      <c r="D238" s="9">
        <v>2023</v>
      </c>
      <c r="E238" t="s">
        <v>2570</v>
      </c>
      <c r="F238" s="7">
        <f t="shared" si="6"/>
        <v>2015.93</v>
      </c>
      <c r="G238" s="7">
        <f>_xlfn.XLOOKUP(E238,原有表格2!$E:$E,原有表格2!$G:$G)</f>
        <v>2015.93</v>
      </c>
      <c r="H238" s="7">
        <f>_xlfn.XLOOKUP(E238,原有表格2!$E:$E,原有表格2!$H:$H)</f>
        <v>0</v>
      </c>
      <c r="I238" s="7">
        <f t="shared" si="7"/>
        <v>1918.942</v>
      </c>
      <c r="J238" s="7">
        <f>_xlfn.XLOOKUP(E238,原有表格2!$E:$E,原有表格2!$J:$J)</f>
        <v>1918.942</v>
      </c>
      <c r="K238" s="7">
        <f>_xlfn.XLOOKUP(E238,原有表格2!$E:$E,原有表格2!$K:$K)</f>
        <v>0</v>
      </c>
      <c r="M238" t="str">
        <f>_xlfn.XLOOKUP(E238,原有表格2!$E:$E,原有表格2!$M:$M)</f>
        <v>巴河镇</v>
      </c>
    </row>
    <row r="239" spans="1:13">
      <c r="A239" s="261" t="s">
        <v>2890</v>
      </c>
      <c r="B239" s="10"/>
      <c r="C239" s="11"/>
      <c r="D239" s="9">
        <v>2023</v>
      </c>
      <c r="E239" t="s">
        <v>2573</v>
      </c>
      <c r="F239" s="7">
        <f t="shared" si="6"/>
        <v>600</v>
      </c>
      <c r="G239" s="7">
        <f>_xlfn.XLOOKUP(E239,原有表格2!$E:$E,原有表格2!$G:$G)</f>
        <v>600</v>
      </c>
      <c r="H239" s="7">
        <f>_xlfn.XLOOKUP(E239,原有表格2!$E:$E,原有表格2!$H:$H)</f>
        <v>0</v>
      </c>
      <c r="I239" s="7">
        <f t="shared" si="7"/>
        <v>571.522148</v>
      </c>
      <c r="J239" s="7">
        <f>_xlfn.XLOOKUP(E239,原有表格2!$E:$E,原有表格2!$J:$J)</f>
        <v>571.522148</v>
      </c>
      <c r="K239" s="7">
        <f>_xlfn.XLOOKUP(E239,原有表格2!$E:$E,原有表格2!$K:$K)</f>
        <v>0</v>
      </c>
      <c r="M239" t="str">
        <f>_xlfn.XLOOKUP(E239,原有表格2!$E:$E,原有表格2!$M:$M)</f>
        <v>错高乡</v>
      </c>
    </row>
    <row r="240" spans="1:13">
      <c r="A240" s="261" t="s">
        <v>2891</v>
      </c>
      <c r="B240" s="10"/>
      <c r="C240" s="11"/>
      <c r="D240" s="9">
        <v>2023</v>
      </c>
      <c r="E240" t="s">
        <v>2576</v>
      </c>
      <c r="F240" s="7">
        <f t="shared" si="6"/>
        <v>1585.05</v>
      </c>
      <c r="G240" s="7">
        <f>_xlfn.XLOOKUP(E240,原有表格2!$E:$E,原有表格2!$G:$G)</f>
        <v>1585.05</v>
      </c>
      <c r="H240" s="7">
        <f>_xlfn.XLOOKUP(E240,原有表格2!$E:$E,原有表格2!$H:$H)</f>
        <v>0</v>
      </c>
      <c r="I240" s="7">
        <f t="shared" si="7"/>
        <v>1585.05</v>
      </c>
      <c r="J240" s="7">
        <f>_xlfn.XLOOKUP(E240,原有表格2!$E:$E,原有表格2!$J:$J)</f>
        <v>1585.05</v>
      </c>
      <c r="K240" s="7">
        <f>_xlfn.XLOOKUP(E240,原有表格2!$E:$E,原有表格2!$K:$K)</f>
        <v>0</v>
      </c>
      <c r="M240" t="str">
        <f>_xlfn.XLOOKUP(E240,原有表格2!$E:$E,原有表格2!$M:$M)</f>
        <v>巴河镇</v>
      </c>
    </row>
    <row r="241" spans="1:13">
      <c r="A241" s="261" t="s">
        <v>2892</v>
      </c>
      <c r="B241" s="10"/>
      <c r="C241" s="11"/>
      <c r="D241" s="9">
        <v>2023</v>
      </c>
      <c r="E241" t="s">
        <v>2579</v>
      </c>
      <c r="F241" s="7">
        <f t="shared" si="6"/>
        <v>500</v>
      </c>
      <c r="G241" s="7">
        <f>_xlfn.XLOOKUP(E241,原有表格2!$E:$E,原有表格2!$G:$G)</f>
        <v>500</v>
      </c>
      <c r="H241" s="7">
        <f>_xlfn.XLOOKUP(E241,原有表格2!$E:$E,原有表格2!$H:$H)</f>
        <v>0</v>
      </c>
      <c r="I241" s="7">
        <f t="shared" si="7"/>
        <v>500</v>
      </c>
      <c r="J241" s="7">
        <f>_xlfn.XLOOKUP(E241,原有表格2!$E:$E,原有表格2!$J:$J)</f>
        <v>500</v>
      </c>
      <c r="K241" s="7">
        <f>_xlfn.XLOOKUP(E241,原有表格2!$E:$E,原有表格2!$K:$K)</f>
        <v>0</v>
      </c>
      <c r="M241" t="str">
        <f>_xlfn.XLOOKUP(E241,原有表格2!$E:$E,原有表格2!$M:$M)</f>
        <v>巴河镇、江达乡、金达镇、仲莎乡、朱拉乡、错高乡、工布江达镇</v>
      </c>
    </row>
    <row r="242" spans="1:13">
      <c r="A242" s="261" t="s">
        <v>2893</v>
      </c>
      <c r="B242" s="10"/>
      <c r="C242" s="11"/>
      <c r="D242" s="9">
        <v>2023</v>
      </c>
      <c r="E242" t="s">
        <v>2581</v>
      </c>
      <c r="F242" s="7">
        <f t="shared" si="6"/>
        <v>500</v>
      </c>
      <c r="G242" s="7">
        <f>_xlfn.XLOOKUP(E242,[2]核实汇总表!$E:$E,[2]核实汇总表!$I:$I)/10000</f>
        <v>500</v>
      </c>
      <c r="H242" s="7">
        <f>_xlfn.XLOOKUP(E242,原有表格2!$E:$E,原有表格2!$H:$H)</f>
        <v>0</v>
      </c>
      <c r="I242" s="7">
        <f t="shared" si="7"/>
        <v>1679.57</v>
      </c>
      <c r="J242" s="7">
        <f>_xlfn.XLOOKUP(E242,原有表格2!$E:$E,原有表格2!$J:$J)</f>
        <v>1679.57</v>
      </c>
      <c r="K242" s="7">
        <f>_xlfn.XLOOKUP(E242,原有表格2!$E:$E,原有表格2!$K:$K)</f>
        <v>0</v>
      </c>
      <c r="M242" t="str">
        <f>_xlfn.XLOOKUP(E242,原有表格2!$E:$E,原有表格2!$M:$M)</f>
        <v>加兴乡、金达镇、仲莎乡、错高乡</v>
      </c>
    </row>
    <row r="243" spans="1:13">
      <c r="A243" s="261" t="s">
        <v>2894</v>
      </c>
      <c r="B243" s="10"/>
      <c r="C243" s="11"/>
      <c r="D243" s="9">
        <v>2023</v>
      </c>
      <c r="E243" t="s">
        <v>2585</v>
      </c>
      <c r="F243" s="7">
        <f t="shared" si="6"/>
        <v>177</v>
      </c>
      <c r="G243" s="7">
        <f>_xlfn.XLOOKUP(E243,原有表格2!$E:$E,原有表格2!$G:$G)</f>
        <v>177</v>
      </c>
      <c r="H243" s="7">
        <f>_xlfn.XLOOKUP(E243,原有表格2!$E:$E,原有表格2!$H:$H)</f>
        <v>0</v>
      </c>
      <c r="I243" s="7">
        <f t="shared" si="7"/>
        <v>177</v>
      </c>
      <c r="J243" s="7">
        <f>_xlfn.XLOOKUP(E243,原有表格2!$E:$E,原有表格2!$J:$J)</f>
        <v>177</v>
      </c>
      <c r="K243" s="7">
        <f>_xlfn.XLOOKUP(E243,原有表格2!$E:$E,原有表格2!$K:$K)</f>
        <v>0</v>
      </c>
      <c r="M243" t="str">
        <f>_xlfn.XLOOKUP(E243,原有表格2!$E:$E,原有表格2!$M:$M)</f>
        <v>仲莎乡仲莎行政村</v>
      </c>
    </row>
    <row r="244" spans="1:13">
      <c r="A244" s="261" t="s">
        <v>2895</v>
      </c>
      <c r="B244" s="10"/>
      <c r="C244" s="11"/>
      <c r="D244" s="9">
        <v>2023</v>
      </c>
      <c r="E244" t="s">
        <v>2588</v>
      </c>
      <c r="F244" s="7">
        <f t="shared" si="6"/>
        <v>1179.57</v>
      </c>
      <c r="G244" s="18">
        <v>1179.57</v>
      </c>
      <c r="H244" s="7">
        <f>_xlfn.XLOOKUP(E244,Sheet7!B:B,Sheet7!F:F)</f>
        <v>0</v>
      </c>
      <c r="I244" s="7">
        <f t="shared" si="7"/>
        <v>500</v>
      </c>
      <c r="J244" s="7">
        <f>_xlfn.XLOOKUP(E244,Sheet7!B:B,Sheet7!H:H)</f>
        <v>500</v>
      </c>
      <c r="K244" s="7"/>
    </row>
    <row r="245" spans="1:13">
      <c r="A245" s="261" t="s">
        <v>2896</v>
      </c>
      <c r="B245" s="10"/>
      <c r="C245" s="11"/>
      <c r="D245" s="9">
        <v>2023</v>
      </c>
      <c r="E245" t="s">
        <v>2590</v>
      </c>
      <c r="F245" s="7">
        <f t="shared" si="6"/>
        <v>277</v>
      </c>
      <c r="G245" s="7">
        <f>_xlfn.XLOOKUP(E245,原有表格2!$E:$E,原有表格2!$G:$G)</f>
        <v>277</v>
      </c>
      <c r="H245" s="7">
        <f>_xlfn.XLOOKUP(E245,原有表格2!$E:$E,原有表格2!$H:$H)</f>
        <v>0</v>
      </c>
      <c r="I245" s="7">
        <f t="shared" si="7"/>
        <v>277</v>
      </c>
      <c r="J245" s="7">
        <f>_xlfn.XLOOKUP(E245,原有表格2!$E:$E,原有表格2!$J:$J)</f>
        <v>277</v>
      </c>
      <c r="K245" s="7">
        <f>_xlfn.XLOOKUP(E245,原有表格2!$E:$E,原有表格2!$K:$K)</f>
        <v>0</v>
      </c>
      <c r="M245" t="str">
        <f>_xlfn.XLOOKUP(E245,原有表格2!$E:$E,原有表格2!$M:$M)</f>
        <v>巴河镇孜木宗村</v>
      </c>
    </row>
    <row r="246" spans="1:13">
      <c r="B246" s="10"/>
      <c r="C246" s="11"/>
      <c r="F246" s="7">
        <f>SUM(F2:F245)</f>
        <v>88431.11</v>
      </c>
      <c r="G246" s="7">
        <f>SUM(G2:G245)</f>
        <v>71816.34</v>
      </c>
      <c r="H246" s="7">
        <f>SUM(H2:H245)</f>
        <v>16614.77</v>
      </c>
      <c r="I246" s="7">
        <f>SUM(I2:I245)</f>
        <v>98114.587088</v>
      </c>
      <c r="J246" s="7">
        <f>SUM(J2:J245)</f>
        <v>82941.275643</v>
      </c>
      <c r="K246" s="7">
        <f>_xlfn.XLOOKUP(E246,原有表格2!$E:$E,原有表格2!$K:$K)</f>
        <v>15199.265445</v>
      </c>
    </row>
    <row r="249" spans="1:13">
      <c r="G249">
        <f>G246-原有表格2!G207</f>
        <v>6987.73</v>
      </c>
      <c r="H249">
        <f>H246-原有表格2!H207</f>
        <v>15618.77</v>
      </c>
      <c r="I249">
        <f>I246-原有表格2!I207</f>
        <v>21114.386</v>
      </c>
      <c r="J249">
        <f>J246-原有表格2!J207</f>
        <v>21140.34</v>
      </c>
      <c r="K249">
        <f>K246-原有表格2!K207</f>
        <v>0</v>
      </c>
    </row>
  </sheetData>
  <autoFilter xmlns:etc="http://www.wps.cn/officeDocument/2017/etCustomData" ref="A1:M246" etc:filterBottomFollowUsedRange="0">
    <extLst/>
  </autoFilter>
  <sortState ref="A2:F208">
    <sortCondition ref="D2:D208"/>
  </sortState>
  <conditionalFormatting sqref="E$1:E$1048576">
    <cfRule type="duplicateValues" dxfId="0" priority="3"/>
  </conditionalFormatting>
  <conditionalFormatting sqref="E2:E206">
    <cfRule type="duplicateValues" dxfId="0" priority="2"/>
  </conditionalFormatting>
  <conditionalFormatting sqref="E2:E200">
    <cfRule type="duplicateValues" dxfId="0" priority="1"/>
  </conditionalFormatting>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2"/>
  <sheetViews>
    <sheetView topLeftCell="D1" workbookViewId="0">
      <selection activeCell="E2" sqref="E2:E206"/>
    </sheetView>
  </sheetViews>
  <sheetFormatPr defaultColWidth="8.89166666666667" defaultRowHeight="13.5"/>
  <cols>
    <col min="1" max="1" width="5.66666666666667" customWidth="1"/>
    <col min="2" max="4" width="9.66666666666667" customWidth="1"/>
    <col min="5" max="5" width="65.8916666666667" customWidth="1"/>
    <col min="6" max="6" width="25.4416666666667" customWidth="1"/>
    <col min="7" max="7" width="16.4416666666667" customWidth="1"/>
    <col min="8" max="8" width="9.66666666666667" customWidth="1"/>
    <col min="9" max="12" width="16.4416666666667" customWidth="1"/>
    <col min="13" max="13" width="9.66666666666667" customWidth="1"/>
  </cols>
  <sheetData>
    <row r="1" spans="1:13">
      <c r="A1" t="s">
        <v>1</v>
      </c>
      <c r="B1" t="s">
        <v>2645</v>
      </c>
      <c r="C1" t="s">
        <v>2646</v>
      </c>
      <c r="D1" t="s">
        <v>2647</v>
      </c>
      <c r="E1" t="s">
        <v>2648</v>
      </c>
      <c r="F1" t="s">
        <v>2649</v>
      </c>
      <c r="G1" t="s">
        <v>17</v>
      </c>
      <c r="H1" t="s">
        <v>2650</v>
      </c>
      <c r="I1" t="s">
        <v>2651</v>
      </c>
      <c r="J1" t="s">
        <v>17</v>
      </c>
      <c r="K1" t="s">
        <v>2650</v>
      </c>
      <c r="M1" t="s">
        <v>2652</v>
      </c>
    </row>
    <row r="2" spans="1:13">
      <c r="A2" s="261" t="s">
        <v>2653</v>
      </c>
      <c r="B2" s="10"/>
      <c r="C2" s="11"/>
      <c r="D2" s="10">
        <v>2013</v>
      </c>
      <c r="E2" s="8" t="s">
        <v>1714</v>
      </c>
      <c r="F2" s="7">
        <f t="shared" ref="F2:F65" si="0">G2+H2</f>
        <v>60</v>
      </c>
      <c r="G2" s="7">
        <v>60</v>
      </c>
      <c r="H2" s="7"/>
      <c r="I2" s="7">
        <f t="shared" ref="I2:I65" si="1">J2+K2</f>
        <v>62.59</v>
      </c>
      <c r="J2" s="7">
        <v>60</v>
      </c>
      <c r="K2" s="7">
        <v>2.59</v>
      </c>
      <c r="M2" t="s">
        <v>1716</v>
      </c>
    </row>
    <row r="3" spans="1:13">
      <c r="A3" s="261" t="s">
        <v>2654</v>
      </c>
      <c r="B3" s="10"/>
      <c r="C3" s="11"/>
      <c r="D3" s="10">
        <v>2013</v>
      </c>
      <c r="E3" s="8" t="s">
        <v>1721</v>
      </c>
      <c r="F3" s="7">
        <f t="shared" si="0"/>
        <v>130</v>
      </c>
      <c r="G3" s="7">
        <v>130</v>
      </c>
      <c r="H3" s="7"/>
      <c r="I3" s="7">
        <f t="shared" si="1"/>
        <v>140</v>
      </c>
      <c r="J3" s="7">
        <v>130</v>
      </c>
      <c r="K3" s="7">
        <v>10</v>
      </c>
      <c r="M3" t="s">
        <v>1722</v>
      </c>
    </row>
    <row r="4" spans="1:13">
      <c r="A4" s="261" t="s">
        <v>2655</v>
      </c>
      <c r="D4" s="10">
        <v>2013</v>
      </c>
      <c r="E4" t="s">
        <v>1727</v>
      </c>
      <c r="F4" s="7">
        <f t="shared" si="0"/>
        <v>30</v>
      </c>
      <c r="G4" s="7">
        <v>30</v>
      </c>
      <c r="H4" s="7"/>
      <c r="I4" s="7">
        <f t="shared" si="1"/>
        <v>33.98</v>
      </c>
      <c r="J4" s="7">
        <v>30</v>
      </c>
      <c r="K4" s="7">
        <v>3.98</v>
      </c>
      <c r="M4" t="s">
        <v>1728</v>
      </c>
    </row>
    <row r="5" spans="1:13">
      <c r="A5" s="261" t="s">
        <v>2656</v>
      </c>
      <c r="D5" s="10">
        <v>2013</v>
      </c>
      <c r="E5" t="s">
        <v>1731</v>
      </c>
      <c r="F5" s="7">
        <f t="shared" si="0"/>
        <v>32</v>
      </c>
      <c r="G5" s="7">
        <v>32</v>
      </c>
      <c r="H5" s="7"/>
      <c r="I5" s="7">
        <f t="shared" si="1"/>
        <v>35</v>
      </c>
      <c r="J5" s="7">
        <v>32</v>
      </c>
      <c r="K5" s="7">
        <v>3</v>
      </c>
      <c r="M5" t="s">
        <v>1732</v>
      </c>
    </row>
    <row r="6" spans="1:13">
      <c r="A6" s="261" t="s">
        <v>2657</v>
      </c>
      <c r="D6" s="10">
        <v>2013</v>
      </c>
      <c r="E6" t="s">
        <v>1736</v>
      </c>
      <c r="F6" s="7">
        <f t="shared" si="0"/>
        <v>31</v>
      </c>
      <c r="G6" s="7">
        <v>31</v>
      </c>
      <c r="H6" s="7"/>
      <c r="I6" s="7">
        <f t="shared" si="1"/>
        <v>36</v>
      </c>
      <c r="J6" s="7">
        <v>31</v>
      </c>
      <c r="K6" s="7">
        <v>5</v>
      </c>
      <c r="M6" t="s">
        <v>1737</v>
      </c>
    </row>
    <row r="7" spans="1:13">
      <c r="A7" s="261" t="s">
        <v>2658</v>
      </c>
      <c r="D7" s="10">
        <v>2013</v>
      </c>
      <c r="E7" t="s">
        <v>1740</v>
      </c>
      <c r="F7" s="7">
        <f t="shared" si="0"/>
        <v>43</v>
      </c>
      <c r="G7" s="7">
        <v>43</v>
      </c>
      <c r="H7" s="7"/>
      <c r="I7" s="7">
        <f t="shared" si="1"/>
        <v>48</v>
      </c>
      <c r="J7" s="7">
        <v>43</v>
      </c>
      <c r="K7" s="7">
        <v>5</v>
      </c>
      <c r="M7" t="s">
        <v>1741</v>
      </c>
    </row>
    <row r="8" spans="1:13">
      <c r="A8" s="261" t="s">
        <v>2659</v>
      </c>
      <c r="D8" s="10">
        <v>2013</v>
      </c>
      <c r="E8" s="12" t="s">
        <v>2593</v>
      </c>
      <c r="F8" s="7">
        <f t="shared" si="0"/>
        <v>88</v>
      </c>
      <c r="G8" s="7">
        <v>88</v>
      </c>
      <c r="H8" s="7"/>
      <c r="I8" s="7">
        <f t="shared" si="1"/>
        <v>88</v>
      </c>
      <c r="J8" s="7">
        <v>88</v>
      </c>
      <c r="K8" s="7">
        <v>0</v>
      </c>
      <c r="M8" t="s">
        <v>1868</v>
      </c>
    </row>
    <row r="9" spans="1:13">
      <c r="A9" s="261" t="s">
        <v>2660</v>
      </c>
      <c r="D9" s="10">
        <v>2013</v>
      </c>
      <c r="E9" t="s">
        <v>1744</v>
      </c>
      <c r="F9" s="7">
        <f t="shared" si="0"/>
        <v>40</v>
      </c>
      <c r="G9" s="7">
        <v>40</v>
      </c>
      <c r="H9" s="7"/>
      <c r="I9" s="7">
        <f t="shared" si="1"/>
        <v>45</v>
      </c>
      <c r="J9" s="7">
        <v>40</v>
      </c>
      <c r="K9" s="7">
        <v>5</v>
      </c>
      <c r="M9" t="s">
        <v>1745</v>
      </c>
    </row>
    <row r="10" spans="1:13">
      <c r="A10" s="261" t="s">
        <v>2661</v>
      </c>
      <c r="D10" s="10">
        <v>2013</v>
      </c>
      <c r="E10" s="12" t="s">
        <v>2594</v>
      </c>
      <c r="F10" s="7">
        <f t="shared" si="0"/>
        <v>40</v>
      </c>
      <c r="G10" s="7">
        <v>40</v>
      </c>
      <c r="H10" s="7"/>
      <c r="I10" s="7">
        <f t="shared" si="1"/>
        <v>40</v>
      </c>
      <c r="J10" s="7">
        <v>40</v>
      </c>
      <c r="K10" s="7">
        <v>0</v>
      </c>
      <c r="M10" t="s">
        <v>2595</v>
      </c>
    </row>
    <row r="11" spans="1:13">
      <c r="A11" s="261" t="s">
        <v>2662</v>
      </c>
      <c r="D11" s="10">
        <v>2013</v>
      </c>
      <c r="E11" s="12" t="s">
        <v>2596</v>
      </c>
      <c r="F11" s="7">
        <f t="shared" si="0"/>
        <v>50</v>
      </c>
      <c r="G11" s="7">
        <v>50</v>
      </c>
      <c r="H11" s="7"/>
      <c r="I11" s="7">
        <f t="shared" si="1"/>
        <v>50</v>
      </c>
      <c r="J11" s="7">
        <v>50</v>
      </c>
      <c r="K11" s="7">
        <v>0</v>
      </c>
      <c r="M11" t="s">
        <v>1741</v>
      </c>
    </row>
    <row r="12" spans="1:13">
      <c r="A12" s="261" t="s">
        <v>2663</v>
      </c>
      <c r="D12" s="13">
        <v>2013</v>
      </c>
      <c r="E12" t="s">
        <v>1748</v>
      </c>
      <c r="F12" s="7">
        <f t="shared" si="0"/>
        <v>66</v>
      </c>
      <c r="G12" s="7">
        <v>60</v>
      </c>
      <c r="H12" s="14">
        <v>6</v>
      </c>
      <c r="I12" s="7">
        <f t="shared" si="1"/>
        <v>60</v>
      </c>
      <c r="J12" s="7">
        <v>60</v>
      </c>
      <c r="K12" s="7"/>
      <c r="L12" t="s">
        <v>2897</v>
      </c>
      <c r="M12" t="s">
        <v>1749</v>
      </c>
    </row>
    <row r="13" spans="1:13">
      <c r="A13" s="261" t="s">
        <v>2664</v>
      </c>
      <c r="D13" s="13">
        <v>2013</v>
      </c>
      <c r="E13" t="s">
        <v>1756</v>
      </c>
      <c r="F13" s="7">
        <f t="shared" si="0"/>
        <v>22</v>
      </c>
      <c r="G13" s="7">
        <v>20</v>
      </c>
      <c r="H13" s="14">
        <v>2</v>
      </c>
      <c r="I13" s="7">
        <f t="shared" si="1"/>
        <v>20</v>
      </c>
      <c r="J13" s="7">
        <v>20</v>
      </c>
      <c r="K13" s="7"/>
      <c r="L13" t="s">
        <v>2897</v>
      </c>
      <c r="M13" t="s">
        <v>1757</v>
      </c>
    </row>
    <row r="14" spans="1:13">
      <c r="A14" s="261" t="s">
        <v>2665</v>
      </c>
      <c r="D14" s="13">
        <v>2013</v>
      </c>
      <c r="E14" t="s">
        <v>1761</v>
      </c>
      <c r="F14" s="7">
        <f t="shared" si="0"/>
        <v>33</v>
      </c>
      <c r="G14" s="7">
        <v>30</v>
      </c>
      <c r="H14" s="14">
        <v>3</v>
      </c>
      <c r="I14" s="7">
        <f t="shared" si="1"/>
        <v>30</v>
      </c>
      <c r="J14" s="7">
        <v>30</v>
      </c>
      <c r="K14" s="7"/>
      <c r="L14" t="s">
        <v>2897</v>
      </c>
      <c r="M14" t="s">
        <v>1762</v>
      </c>
    </row>
    <row r="15" spans="1:13">
      <c r="A15" s="261" t="s">
        <v>2666</v>
      </c>
      <c r="D15" s="13">
        <v>2013</v>
      </c>
      <c r="E15" t="s">
        <v>1765</v>
      </c>
      <c r="F15" s="7">
        <f t="shared" si="0"/>
        <v>83</v>
      </c>
      <c r="G15" s="7">
        <v>78</v>
      </c>
      <c r="H15" s="14">
        <v>5</v>
      </c>
      <c r="I15" s="7">
        <f t="shared" si="1"/>
        <v>78</v>
      </c>
      <c r="J15" s="7">
        <v>78</v>
      </c>
      <c r="K15" s="7"/>
      <c r="L15" t="s">
        <v>2897</v>
      </c>
      <c r="M15" t="s">
        <v>1766</v>
      </c>
    </row>
    <row r="16" spans="1:13">
      <c r="A16" s="261" t="s">
        <v>2667</v>
      </c>
      <c r="D16" s="13">
        <v>2013</v>
      </c>
      <c r="E16" t="s">
        <v>1769</v>
      </c>
      <c r="F16" s="7">
        <f t="shared" si="0"/>
        <v>54</v>
      </c>
      <c r="G16" s="7">
        <v>52</v>
      </c>
      <c r="H16" s="14">
        <v>2</v>
      </c>
      <c r="I16" s="7">
        <f t="shared" si="1"/>
        <v>52</v>
      </c>
      <c r="J16" s="7">
        <v>52</v>
      </c>
      <c r="K16" s="7"/>
      <c r="L16" t="s">
        <v>2897</v>
      </c>
      <c r="M16" t="s">
        <v>1770</v>
      </c>
    </row>
    <row r="17" spans="1:13">
      <c r="A17" s="261" t="s">
        <v>2668</v>
      </c>
      <c r="D17" s="13">
        <v>2013</v>
      </c>
      <c r="E17" t="s">
        <v>1773</v>
      </c>
      <c r="F17" s="7">
        <f t="shared" si="0"/>
        <v>28</v>
      </c>
      <c r="G17" s="7">
        <v>24</v>
      </c>
      <c r="H17" s="14">
        <v>4</v>
      </c>
      <c r="I17" s="7">
        <f t="shared" si="1"/>
        <v>24</v>
      </c>
      <c r="J17" s="7">
        <v>24</v>
      </c>
      <c r="K17" s="7"/>
      <c r="L17" t="s">
        <v>2897</v>
      </c>
      <c r="M17" t="s">
        <v>1770</v>
      </c>
    </row>
    <row r="18" spans="1:13">
      <c r="A18" s="261" t="s">
        <v>2669</v>
      </c>
      <c r="D18" s="13">
        <v>2013</v>
      </c>
      <c r="E18" t="s">
        <v>1776</v>
      </c>
      <c r="F18" s="7">
        <f t="shared" si="0"/>
        <v>28</v>
      </c>
      <c r="G18" s="7">
        <v>25</v>
      </c>
      <c r="H18" s="14">
        <v>3</v>
      </c>
      <c r="I18" s="7">
        <f t="shared" si="1"/>
        <v>25</v>
      </c>
      <c r="J18" s="7">
        <v>25</v>
      </c>
      <c r="K18" s="7"/>
      <c r="L18" t="s">
        <v>2897</v>
      </c>
      <c r="M18" t="s">
        <v>1777</v>
      </c>
    </row>
    <row r="19" spans="1:13">
      <c r="A19" s="261" t="s">
        <v>2670</v>
      </c>
      <c r="D19" s="13">
        <v>2013</v>
      </c>
      <c r="E19" t="s">
        <v>1780</v>
      </c>
      <c r="F19" s="7">
        <f t="shared" si="0"/>
        <v>109</v>
      </c>
      <c r="G19" s="7">
        <v>86</v>
      </c>
      <c r="H19" s="14">
        <v>23</v>
      </c>
      <c r="I19" s="7">
        <f t="shared" si="1"/>
        <v>86</v>
      </c>
      <c r="J19" s="7">
        <v>86</v>
      </c>
      <c r="K19" s="7"/>
      <c r="L19" t="s">
        <v>2897</v>
      </c>
      <c r="M19" t="s">
        <v>1781</v>
      </c>
    </row>
    <row r="20" spans="1:13">
      <c r="A20" s="261" t="s">
        <v>2671</v>
      </c>
      <c r="D20" s="13">
        <v>2013</v>
      </c>
      <c r="E20" t="s">
        <v>1784</v>
      </c>
      <c r="F20" s="7">
        <f t="shared" si="0"/>
        <v>78</v>
      </c>
      <c r="G20" s="7">
        <v>73</v>
      </c>
      <c r="H20" s="14">
        <v>5</v>
      </c>
      <c r="I20" s="7">
        <f t="shared" si="1"/>
        <v>73</v>
      </c>
      <c r="J20" s="7">
        <v>73</v>
      </c>
      <c r="K20" s="7"/>
      <c r="L20" t="s">
        <v>2897</v>
      </c>
      <c r="M20" t="s">
        <v>1781</v>
      </c>
    </row>
    <row r="21" spans="1:13">
      <c r="A21" s="261" t="s">
        <v>2672</v>
      </c>
      <c r="D21" s="13">
        <v>2013</v>
      </c>
      <c r="E21" s="3" t="s">
        <v>1787</v>
      </c>
      <c r="F21" s="7">
        <f t="shared" si="0"/>
        <v>24</v>
      </c>
      <c r="G21" s="7">
        <v>22</v>
      </c>
      <c r="H21" s="14">
        <v>2</v>
      </c>
      <c r="I21" s="7">
        <f t="shared" si="1"/>
        <v>22</v>
      </c>
      <c r="J21" s="7">
        <v>22</v>
      </c>
      <c r="K21" s="7"/>
      <c r="L21" t="s">
        <v>2897</v>
      </c>
      <c r="M21" t="s">
        <v>1781</v>
      </c>
    </row>
    <row r="22" spans="1:13">
      <c r="A22" s="261" t="s">
        <v>2673</v>
      </c>
      <c r="D22" s="13">
        <v>2013</v>
      </c>
      <c r="E22" s="3" t="s">
        <v>1791</v>
      </c>
      <c r="F22" s="7">
        <f t="shared" si="0"/>
        <v>27</v>
      </c>
      <c r="G22" s="7">
        <v>25</v>
      </c>
      <c r="H22" s="14">
        <v>2</v>
      </c>
      <c r="I22" s="7">
        <f t="shared" si="1"/>
        <v>25</v>
      </c>
      <c r="J22" s="7">
        <v>25</v>
      </c>
      <c r="K22" s="7"/>
      <c r="L22" t="s">
        <v>2897</v>
      </c>
      <c r="M22" t="s">
        <v>1792</v>
      </c>
    </row>
    <row r="23" spans="1:13">
      <c r="A23" s="261" t="s">
        <v>2674</v>
      </c>
      <c r="D23" s="13">
        <v>2013</v>
      </c>
      <c r="E23" t="s">
        <v>1795</v>
      </c>
      <c r="F23" s="7">
        <f t="shared" si="0"/>
        <v>43</v>
      </c>
      <c r="G23" s="7">
        <v>40</v>
      </c>
      <c r="H23" s="14">
        <v>3</v>
      </c>
      <c r="I23" s="7">
        <f t="shared" si="1"/>
        <v>40</v>
      </c>
      <c r="J23" s="7">
        <v>40</v>
      </c>
      <c r="K23" s="7"/>
      <c r="L23" t="s">
        <v>2897</v>
      </c>
      <c r="M23" t="s">
        <v>1796</v>
      </c>
    </row>
    <row r="24" spans="1:13">
      <c r="A24" s="261" t="s">
        <v>2675</v>
      </c>
      <c r="D24" s="13">
        <v>2013</v>
      </c>
      <c r="E24" t="s">
        <v>1799</v>
      </c>
      <c r="F24" s="7">
        <f t="shared" si="0"/>
        <v>8</v>
      </c>
      <c r="G24" s="7">
        <v>7</v>
      </c>
      <c r="H24" s="14">
        <v>1</v>
      </c>
      <c r="I24" s="7">
        <f t="shared" si="1"/>
        <v>7</v>
      </c>
      <c r="J24" s="7">
        <v>7</v>
      </c>
      <c r="K24" s="7"/>
      <c r="L24" t="s">
        <v>2897</v>
      </c>
      <c r="M24" t="s">
        <v>1800</v>
      </c>
    </row>
    <row r="25" spans="1:13">
      <c r="A25" s="261" t="s">
        <v>2676</v>
      </c>
      <c r="D25" s="13">
        <v>2013</v>
      </c>
      <c r="E25" t="s">
        <v>1803</v>
      </c>
      <c r="F25" s="7">
        <f t="shared" si="0"/>
        <v>10</v>
      </c>
      <c r="G25" s="7">
        <v>10</v>
      </c>
      <c r="H25" s="14"/>
      <c r="I25" s="7">
        <f t="shared" si="1"/>
        <v>10</v>
      </c>
      <c r="J25" s="7">
        <v>10</v>
      </c>
      <c r="K25" s="7"/>
      <c r="L25" t="s">
        <v>2897</v>
      </c>
      <c r="M25" t="s">
        <v>1804</v>
      </c>
    </row>
    <row r="26" spans="1:13">
      <c r="A26" s="261" t="s">
        <v>2677</v>
      </c>
      <c r="D26" s="13">
        <v>2013</v>
      </c>
      <c r="E26" t="s">
        <v>1807</v>
      </c>
      <c r="F26" s="7">
        <f t="shared" si="0"/>
        <v>47</v>
      </c>
      <c r="G26" s="7">
        <v>40</v>
      </c>
      <c r="H26" s="14">
        <v>7</v>
      </c>
      <c r="I26" s="7">
        <f t="shared" si="1"/>
        <v>40</v>
      </c>
      <c r="J26" s="7">
        <v>40</v>
      </c>
      <c r="K26" s="7"/>
      <c r="L26" t="s">
        <v>2897</v>
      </c>
      <c r="M26" t="s">
        <v>1808</v>
      </c>
    </row>
    <row r="27" spans="1:13">
      <c r="A27" s="261" t="s">
        <v>2678</v>
      </c>
      <c r="D27" s="13">
        <v>2013</v>
      </c>
      <c r="E27" t="s">
        <v>1811</v>
      </c>
      <c r="F27" s="7">
        <f t="shared" si="0"/>
        <v>71</v>
      </c>
      <c r="G27" s="7">
        <v>50</v>
      </c>
      <c r="H27" s="14">
        <v>21</v>
      </c>
      <c r="I27" s="7">
        <f t="shared" si="1"/>
        <v>50</v>
      </c>
      <c r="J27" s="7">
        <v>50</v>
      </c>
      <c r="K27" s="7"/>
      <c r="L27" t="s">
        <v>2897</v>
      </c>
      <c r="M27" t="s">
        <v>1804</v>
      </c>
    </row>
    <row r="28" spans="1:13">
      <c r="A28" s="261" t="s">
        <v>2679</v>
      </c>
      <c r="D28" s="13">
        <v>2013</v>
      </c>
      <c r="E28" s="12" t="s">
        <v>2597</v>
      </c>
      <c r="F28" s="7">
        <f t="shared" si="0"/>
        <v>99</v>
      </c>
      <c r="G28" s="7">
        <v>95</v>
      </c>
      <c r="H28" s="14">
        <v>4</v>
      </c>
      <c r="I28" s="7">
        <f t="shared" si="1"/>
        <v>95</v>
      </c>
      <c r="J28" s="7">
        <v>95</v>
      </c>
      <c r="K28" s="7"/>
      <c r="L28" t="s">
        <v>2897</v>
      </c>
      <c r="M28" t="s">
        <v>2100</v>
      </c>
    </row>
    <row r="29" spans="1:13">
      <c r="A29" s="261" t="s">
        <v>2680</v>
      </c>
      <c r="D29" s="13">
        <v>2013</v>
      </c>
      <c r="E29" t="s">
        <v>1814</v>
      </c>
      <c r="F29" s="7">
        <f t="shared" si="0"/>
        <v>25</v>
      </c>
      <c r="G29" s="7">
        <v>23</v>
      </c>
      <c r="H29" s="14">
        <v>2</v>
      </c>
      <c r="I29" s="7">
        <f t="shared" si="1"/>
        <v>23</v>
      </c>
      <c r="J29" s="7">
        <v>23</v>
      </c>
      <c r="K29" s="7"/>
      <c r="L29" t="s">
        <v>2897</v>
      </c>
      <c r="M29" t="s">
        <v>1737</v>
      </c>
    </row>
    <row r="30" spans="1:13">
      <c r="A30" s="261" t="s">
        <v>2681</v>
      </c>
      <c r="D30" s="13">
        <v>2013</v>
      </c>
      <c r="E30" t="s">
        <v>1817</v>
      </c>
      <c r="F30" s="7">
        <f t="shared" si="0"/>
        <v>85</v>
      </c>
      <c r="G30" s="7">
        <v>80</v>
      </c>
      <c r="H30" s="14">
        <v>5</v>
      </c>
      <c r="I30" s="7">
        <f t="shared" si="1"/>
        <v>80</v>
      </c>
      <c r="J30" s="7">
        <v>80</v>
      </c>
      <c r="K30" s="7"/>
      <c r="L30" t="s">
        <v>2897</v>
      </c>
      <c r="M30" t="s">
        <v>1818</v>
      </c>
    </row>
    <row r="31" spans="1:13">
      <c r="A31" s="261" t="s">
        <v>2682</v>
      </c>
      <c r="D31" s="13">
        <v>2013</v>
      </c>
      <c r="E31" t="s">
        <v>1821</v>
      </c>
      <c r="F31" s="7">
        <f t="shared" si="0"/>
        <v>45</v>
      </c>
      <c r="G31" s="7">
        <v>40</v>
      </c>
      <c r="H31" s="14">
        <v>5</v>
      </c>
      <c r="I31" s="7">
        <f t="shared" si="1"/>
        <v>40</v>
      </c>
      <c r="J31" s="7">
        <v>40</v>
      </c>
      <c r="K31" s="7"/>
      <c r="L31" t="s">
        <v>2897</v>
      </c>
      <c r="M31" t="s">
        <v>1822</v>
      </c>
    </row>
    <row r="32" spans="1:13">
      <c r="A32" s="261" t="s">
        <v>2683</v>
      </c>
      <c r="D32" s="13">
        <v>2013</v>
      </c>
      <c r="E32" s="12" t="s">
        <v>2599</v>
      </c>
      <c r="F32" s="7">
        <f t="shared" si="0"/>
        <v>40</v>
      </c>
      <c r="G32" s="7">
        <v>37</v>
      </c>
      <c r="H32" s="14">
        <v>3</v>
      </c>
      <c r="I32" s="7">
        <f t="shared" si="1"/>
        <v>37</v>
      </c>
      <c r="J32" s="7">
        <v>37</v>
      </c>
      <c r="K32" s="7"/>
      <c r="L32" t="s">
        <v>2897</v>
      </c>
      <c r="M32" t="s">
        <v>1770</v>
      </c>
    </row>
    <row r="33" spans="1:13">
      <c r="A33" s="261" t="s">
        <v>2684</v>
      </c>
      <c r="D33" s="13">
        <v>2013</v>
      </c>
      <c r="E33" t="s">
        <v>1825</v>
      </c>
      <c r="F33" s="7">
        <f t="shared" si="0"/>
        <v>50</v>
      </c>
      <c r="G33" s="7">
        <v>45</v>
      </c>
      <c r="H33" s="14">
        <v>5</v>
      </c>
      <c r="I33" s="7">
        <f t="shared" si="1"/>
        <v>45</v>
      </c>
      <c r="J33" s="7">
        <v>45</v>
      </c>
      <c r="K33" s="7"/>
      <c r="L33" t="s">
        <v>2897</v>
      </c>
      <c r="M33" t="s">
        <v>1826</v>
      </c>
    </row>
    <row r="34" spans="1:13">
      <c r="A34" s="261" t="s">
        <v>2685</v>
      </c>
      <c r="D34" s="13">
        <v>2013</v>
      </c>
      <c r="E34" t="s">
        <v>1829</v>
      </c>
      <c r="F34" s="7">
        <f t="shared" si="0"/>
        <v>29</v>
      </c>
      <c r="G34" s="7">
        <v>26</v>
      </c>
      <c r="H34" s="14">
        <v>3</v>
      </c>
      <c r="I34" s="7">
        <f t="shared" si="1"/>
        <v>26</v>
      </c>
      <c r="J34" s="7">
        <v>26</v>
      </c>
      <c r="K34" s="7"/>
      <c r="L34" t="s">
        <v>2897</v>
      </c>
      <c r="M34" t="s">
        <v>1830</v>
      </c>
    </row>
    <row r="35" spans="1:13">
      <c r="A35" s="261" t="s">
        <v>2686</v>
      </c>
      <c r="D35" s="13">
        <v>2013</v>
      </c>
      <c r="E35" s="12" t="s">
        <v>2601</v>
      </c>
      <c r="F35" s="7">
        <f t="shared" si="0"/>
        <v>38</v>
      </c>
      <c r="G35" s="7">
        <v>36</v>
      </c>
      <c r="H35" s="14">
        <v>2</v>
      </c>
      <c r="I35" s="7">
        <f t="shared" si="1"/>
        <v>36</v>
      </c>
      <c r="J35" s="7">
        <v>36</v>
      </c>
      <c r="K35" s="7"/>
      <c r="L35" t="s">
        <v>2897</v>
      </c>
      <c r="M35" t="s">
        <v>1770</v>
      </c>
    </row>
    <row r="36" spans="1:13">
      <c r="A36" s="261" t="s">
        <v>2687</v>
      </c>
      <c r="D36" s="13">
        <v>2013</v>
      </c>
      <c r="E36" t="s">
        <v>1833</v>
      </c>
      <c r="F36" s="7">
        <f t="shared" si="0"/>
        <v>26</v>
      </c>
      <c r="G36" s="7">
        <v>23</v>
      </c>
      <c r="H36" s="14">
        <v>3</v>
      </c>
      <c r="I36" s="7">
        <f t="shared" si="1"/>
        <v>23</v>
      </c>
      <c r="J36" s="7">
        <v>23</v>
      </c>
      <c r="K36" s="7"/>
      <c r="L36" t="s">
        <v>2897</v>
      </c>
      <c r="M36" t="s">
        <v>1834</v>
      </c>
    </row>
    <row r="37" spans="1:13">
      <c r="A37" s="261" t="s">
        <v>2688</v>
      </c>
      <c r="D37" s="9">
        <v>2013</v>
      </c>
      <c r="E37" t="s">
        <v>1837</v>
      </c>
      <c r="F37" s="7">
        <f t="shared" si="0"/>
        <v>113</v>
      </c>
      <c r="G37" s="7">
        <v>110</v>
      </c>
      <c r="H37" s="14">
        <v>3</v>
      </c>
      <c r="I37" s="7">
        <f t="shared" si="1"/>
        <v>110</v>
      </c>
      <c r="J37" s="7">
        <v>110</v>
      </c>
      <c r="K37" s="7"/>
      <c r="L37" t="s">
        <v>2897</v>
      </c>
      <c r="M37" t="s">
        <v>1838</v>
      </c>
    </row>
    <row r="38" spans="1:13">
      <c r="A38" s="261" t="s">
        <v>2689</v>
      </c>
      <c r="D38" s="15">
        <v>2014</v>
      </c>
      <c r="E38" t="s">
        <v>1845</v>
      </c>
      <c r="F38" s="7">
        <f t="shared" si="0"/>
        <v>45</v>
      </c>
      <c r="G38" s="7">
        <v>45</v>
      </c>
      <c r="H38" s="7"/>
      <c r="I38" s="7">
        <f t="shared" si="1"/>
        <v>50</v>
      </c>
      <c r="J38" s="7">
        <v>45</v>
      </c>
      <c r="K38" s="7">
        <v>5</v>
      </c>
      <c r="M38" t="s">
        <v>1846</v>
      </c>
    </row>
    <row r="39" spans="1:13">
      <c r="A39" s="261" t="s">
        <v>2690</v>
      </c>
      <c r="D39" s="15">
        <v>2014</v>
      </c>
      <c r="E39" t="s">
        <v>1848</v>
      </c>
      <c r="F39" s="7">
        <f t="shared" si="0"/>
        <v>76</v>
      </c>
      <c r="G39" s="7">
        <v>76</v>
      </c>
      <c r="H39" s="7"/>
      <c r="I39" s="7">
        <f t="shared" si="1"/>
        <v>76</v>
      </c>
      <c r="J39" s="7">
        <v>76</v>
      </c>
      <c r="K39" s="7">
        <v>0</v>
      </c>
      <c r="M39" t="s">
        <v>1849</v>
      </c>
    </row>
    <row r="40" spans="1:13">
      <c r="A40" s="261" t="s">
        <v>2691</v>
      </c>
      <c r="D40" s="15">
        <v>2014</v>
      </c>
      <c r="E40" t="s">
        <v>1851</v>
      </c>
      <c r="F40" s="7">
        <f t="shared" si="0"/>
        <v>45</v>
      </c>
      <c r="G40" s="7">
        <v>45</v>
      </c>
      <c r="H40" s="7"/>
      <c r="I40" s="7">
        <f t="shared" si="1"/>
        <v>45</v>
      </c>
      <c r="J40" s="7">
        <v>45</v>
      </c>
      <c r="K40" s="7">
        <v>0</v>
      </c>
      <c r="M40" t="s">
        <v>1852</v>
      </c>
    </row>
    <row r="41" spans="1:13">
      <c r="A41" s="261" t="s">
        <v>2692</v>
      </c>
      <c r="D41" s="15">
        <v>2014</v>
      </c>
      <c r="E41" t="s">
        <v>1854</v>
      </c>
      <c r="F41" s="7">
        <f t="shared" si="0"/>
        <v>58</v>
      </c>
      <c r="G41" s="7">
        <v>58</v>
      </c>
      <c r="H41" s="7"/>
      <c r="I41" s="7">
        <f t="shared" si="1"/>
        <v>61.9</v>
      </c>
      <c r="J41" s="7">
        <v>58</v>
      </c>
      <c r="K41" s="7">
        <v>3.9</v>
      </c>
      <c r="M41" t="s">
        <v>1855</v>
      </c>
    </row>
    <row r="42" spans="1:13">
      <c r="A42" s="261" t="s">
        <v>2693</v>
      </c>
      <c r="D42" s="15">
        <v>2014</v>
      </c>
      <c r="E42" s="12" t="s">
        <v>2602</v>
      </c>
      <c r="F42" s="7">
        <f t="shared" si="0"/>
        <v>96</v>
      </c>
      <c r="G42" s="7">
        <v>96</v>
      </c>
      <c r="H42" s="7"/>
      <c r="I42" s="7">
        <f t="shared" si="1"/>
        <v>106.98</v>
      </c>
      <c r="J42" s="7">
        <v>96</v>
      </c>
      <c r="K42" s="7">
        <v>10.98</v>
      </c>
      <c r="M42" t="s">
        <v>1826</v>
      </c>
    </row>
    <row r="43" spans="1:13">
      <c r="A43" s="261" t="s">
        <v>2694</v>
      </c>
      <c r="D43" s="15">
        <v>2014</v>
      </c>
      <c r="E43" t="s">
        <v>1857</v>
      </c>
      <c r="F43" s="7">
        <f t="shared" si="0"/>
        <v>48</v>
      </c>
      <c r="G43" s="7">
        <v>48</v>
      </c>
      <c r="H43" s="7"/>
      <c r="I43" s="7">
        <f t="shared" si="1"/>
        <v>49.3</v>
      </c>
      <c r="J43" s="7">
        <v>48</v>
      </c>
      <c r="K43" s="7">
        <v>1.3</v>
      </c>
      <c r="M43" t="s">
        <v>1858</v>
      </c>
    </row>
    <row r="44" spans="1:13">
      <c r="A44" s="261" t="s">
        <v>2695</v>
      </c>
      <c r="D44" s="15">
        <v>2014</v>
      </c>
      <c r="E44" t="s">
        <v>1860</v>
      </c>
      <c r="F44" s="7">
        <f t="shared" si="0"/>
        <v>50</v>
      </c>
      <c r="G44" s="7">
        <v>50</v>
      </c>
      <c r="H44" s="7"/>
      <c r="I44" s="7">
        <f t="shared" si="1"/>
        <v>53.73</v>
      </c>
      <c r="J44" s="7">
        <v>50</v>
      </c>
      <c r="K44" s="7">
        <v>3.73</v>
      </c>
      <c r="M44" t="s">
        <v>1770</v>
      </c>
    </row>
    <row r="45" spans="1:13">
      <c r="A45" s="261" t="s">
        <v>2696</v>
      </c>
      <c r="D45" s="15">
        <v>2014</v>
      </c>
      <c r="E45" t="s">
        <v>1863</v>
      </c>
      <c r="F45" s="7">
        <f t="shared" si="0"/>
        <v>38</v>
      </c>
      <c r="G45" s="7">
        <v>38</v>
      </c>
      <c r="H45" s="7"/>
      <c r="I45" s="7">
        <f t="shared" si="1"/>
        <v>76</v>
      </c>
      <c r="J45" s="7">
        <v>38</v>
      </c>
      <c r="K45" s="7">
        <v>38</v>
      </c>
      <c r="M45" t="s">
        <v>1770</v>
      </c>
    </row>
    <row r="46" spans="1:13">
      <c r="A46" s="261" t="s">
        <v>2697</v>
      </c>
      <c r="D46" s="15">
        <v>2014</v>
      </c>
      <c r="E46" t="s">
        <v>1867</v>
      </c>
      <c r="F46" s="7">
        <f t="shared" si="0"/>
        <v>124.78</v>
      </c>
      <c r="G46" s="7">
        <v>124.78</v>
      </c>
      <c r="H46" s="7"/>
      <c r="I46" s="7">
        <f t="shared" si="1"/>
        <v>124.78</v>
      </c>
      <c r="J46" s="7">
        <v>124.78</v>
      </c>
      <c r="K46" s="7">
        <v>0</v>
      </c>
      <c r="M46" t="s">
        <v>1868</v>
      </c>
    </row>
    <row r="47" spans="1:13">
      <c r="A47" s="261" t="s">
        <v>2698</v>
      </c>
      <c r="D47" s="15">
        <v>2014</v>
      </c>
      <c r="E47" t="s">
        <v>1870</v>
      </c>
      <c r="F47" s="7">
        <f t="shared" si="0"/>
        <v>185</v>
      </c>
      <c r="G47" s="7">
        <v>185</v>
      </c>
      <c r="H47" s="7"/>
      <c r="I47" s="7">
        <f t="shared" si="1"/>
        <v>185</v>
      </c>
      <c r="J47" s="7">
        <v>185</v>
      </c>
      <c r="K47" s="7">
        <v>0</v>
      </c>
      <c r="M47" t="s">
        <v>1868</v>
      </c>
    </row>
    <row r="48" spans="1:13">
      <c r="A48" s="261" t="s">
        <v>2699</v>
      </c>
      <c r="D48" s="15">
        <v>2014</v>
      </c>
      <c r="E48" t="s">
        <v>1872</v>
      </c>
      <c r="F48" s="7">
        <f t="shared" si="0"/>
        <v>280</v>
      </c>
      <c r="G48" s="7">
        <v>280</v>
      </c>
      <c r="H48" s="7"/>
      <c r="I48" s="7">
        <f t="shared" si="1"/>
        <v>280</v>
      </c>
      <c r="J48" s="7">
        <v>280</v>
      </c>
      <c r="K48" s="7">
        <v>0</v>
      </c>
      <c r="M48" t="s">
        <v>1868</v>
      </c>
    </row>
    <row r="49" spans="1:13">
      <c r="A49" s="261" t="s">
        <v>2700</v>
      </c>
      <c r="D49" s="15">
        <v>2014</v>
      </c>
      <c r="E49" t="s">
        <v>1874</v>
      </c>
      <c r="F49" s="7">
        <f t="shared" si="0"/>
        <v>63</v>
      </c>
      <c r="G49" s="7">
        <v>63</v>
      </c>
      <c r="H49" s="7"/>
      <c r="I49" s="7">
        <f t="shared" si="1"/>
        <v>68</v>
      </c>
      <c r="J49" s="7">
        <v>63</v>
      </c>
      <c r="K49" s="7">
        <v>5</v>
      </c>
      <c r="M49" t="s">
        <v>1875</v>
      </c>
    </row>
    <row r="50" spans="1:13">
      <c r="A50" s="261" t="s">
        <v>2701</v>
      </c>
      <c r="D50" s="15">
        <v>2014</v>
      </c>
      <c r="E50" t="s">
        <v>1878</v>
      </c>
      <c r="F50" s="7">
        <f t="shared" si="0"/>
        <v>60</v>
      </c>
      <c r="G50" s="7">
        <v>60</v>
      </c>
      <c r="H50" s="7"/>
      <c r="I50" s="7">
        <f t="shared" si="1"/>
        <v>119.08</v>
      </c>
      <c r="J50" s="7">
        <v>60</v>
      </c>
      <c r="K50" s="7">
        <v>59.08</v>
      </c>
      <c r="M50" t="s">
        <v>1879</v>
      </c>
    </row>
    <row r="51" spans="1:13">
      <c r="A51" s="261" t="s">
        <v>2702</v>
      </c>
      <c r="D51" s="15">
        <v>2014</v>
      </c>
      <c r="E51" t="s">
        <v>1883</v>
      </c>
      <c r="F51" s="7">
        <f t="shared" si="0"/>
        <v>300</v>
      </c>
      <c r="G51" s="7">
        <v>300</v>
      </c>
      <c r="H51" s="7"/>
      <c r="I51" s="7">
        <f t="shared" si="1"/>
        <v>415</v>
      </c>
      <c r="J51" s="7">
        <v>300</v>
      </c>
      <c r="K51" s="7">
        <v>115</v>
      </c>
      <c r="M51" t="s">
        <v>1822</v>
      </c>
    </row>
    <row r="52" spans="1:13">
      <c r="A52" s="261" t="s">
        <v>2703</v>
      </c>
      <c r="D52" s="15">
        <v>2014</v>
      </c>
      <c r="E52" t="s">
        <v>1886</v>
      </c>
      <c r="F52" s="7">
        <f t="shared" si="0"/>
        <v>100</v>
      </c>
      <c r="G52" s="7">
        <v>100</v>
      </c>
      <c r="H52" s="7"/>
      <c r="I52" s="7">
        <f t="shared" si="1"/>
        <v>122.97</v>
      </c>
      <c r="J52" s="7">
        <v>100</v>
      </c>
      <c r="K52" s="7">
        <v>22.97</v>
      </c>
      <c r="M52" t="s">
        <v>1887</v>
      </c>
    </row>
    <row r="53" spans="1:13">
      <c r="A53" s="261" t="s">
        <v>2704</v>
      </c>
      <c r="D53" s="15">
        <v>2014</v>
      </c>
      <c r="E53" s="12" t="s">
        <v>2603</v>
      </c>
      <c r="F53" s="7">
        <f t="shared" si="0"/>
        <v>100</v>
      </c>
      <c r="G53" s="7">
        <v>100</v>
      </c>
      <c r="H53" s="7"/>
      <c r="I53" s="7">
        <f t="shared" si="1"/>
        <v>104.974</v>
      </c>
      <c r="J53" s="7">
        <v>100</v>
      </c>
      <c r="K53" s="7">
        <v>4.974</v>
      </c>
      <c r="M53" t="s">
        <v>1846</v>
      </c>
    </row>
    <row r="54" spans="1:13">
      <c r="A54" s="261" t="s">
        <v>2705</v>
      </c>
      <c r="D54" s="16">
        <v>2014</v>
      </c>
      <c r="E54" t="s">
        <v>1890</v>
      </c>
      <c r="F54" s="7">
        <f t="shared" si="0"/>
        <v>216</v>
      </c>
      <c r="G54" s="7">
        <v>216</v>
      </c>
      <c r="H54" s="7"/>
      <c r="I54" s="7">
        <f t="shared" si="1"/>
        <v>387</v>
      </c>
      <c r="J54" s="7">
        <v>216</v>
      </c>
      <c r="K54" s="7">
        <v>171</v>
      </c>
      <c r="M54" t="s">
        <v>1891</v>
      </c>
    </row>
    <row r="55" spans="1:13">
      <c r="A55" s="261" t="s">
        <v>2706</v>
      </c>
      <c r="D55" s="16">
        <v>2014</v>
      </c>
      <c r="E55" t="s">
        <v>1894</v>
      </c>
      <c r="F55" s="7">
        <f t="shared" si="0"/>
        <v>56</v>
      </c>
      <c r="G55" s="7">
        <v>56</v>
      </c>
      <c r="H55" s="7"/>
      <c r="I55" s="7">
        <f t="shared" si="1"/>
        <v>57.986</v>
      </c>
      <c r="J55" s="7">
        <v>56</v>
      </c>
      <c r="K55" s="7">
        <v>1.986</v>
      </c>
      <c r="M55" t="s">
        <v>1792</v>
      </c>
    </row>
    <row r="56" spans="1:13">
      <c r="A56" s="261" t="s">
        <v>2707</v>
      </c>
      <c r="D56" s="16">
        <v>2014</v>
      </c>
      <c r="E56" t="s">
        <v>1897</v>
      </c>
      <c r="F56" s="7">
        <f t="shared" si="0"/>
        <v>20</v>
      </c>
      <c r="G56" s="7">
        <v>20</v>
      </c>
      <c r="H56" s="7"/>
      <c r="I56" s="7">
        <f t="shared" si="1"/>
        <v>22</v>
      </c>
      <c r="J56" s="7">
        <v>20</v>
      </c>
      <c r="K56" s="7">
        <v>2</v>
      </c>
      <c r="M56" t="s">
        <v>1770</v>
      </c>
    </row>
    <row r="57" spans="1:13">
      <c r="A57" s="261" t="s">
        <v>2708</v>
      </c>
      <c r="D57" s="9">
        <v>2014</v>
      </c>
      <c r="E57" t="s">
        <v>1900</v>
      </c>
      <c r="F57" s="7">
        <f t="shared" si="0"/>
        <v>228</v>
      </c>
      <c r="G57" s="7">
        <v>200</v>
      </c>
      <c r="H57" s="14">
        <v>28</v>
      </c>
      <c r="I57" s="7">
        <f t="shared" si="1"/>
        <v>200</v>
      </c>
      <c r="J57" s="7">
        <v>200</v>
      </c>
      <c r="K57" s="7"/>
      <c r="L57" t="s">
        <v>2897</v>
      </c>
      <c r="M57" t="s">
        <v>1901</v>
      </c>
    </row>
    <row r="58" spans="1:13">
      <c r="A58" s="261" t="s">
        <v>2709</v>
      </c>
      <c r="D58" s="9">
        <v>2014</v>
      </c>
      <c r="E58" t="s">
        <v>1904</v>
      </c>
      <c r="F58" s="7">
        <f t="shared" si="0"/>
        <v>28</v>
      </c>
      <c r="G58" s="7">
        <v>25</v>
      </c>
      <c r="H58" s="14">
        <v>3</v>
      </c>
      <c r="I58" s="7">
        <f t="shared" si="1"/>
        <v>25</v>
      </c>
      <c r="J58" s="7">
        <v>25</v>
      </c>
      <c r="K58" s="7"/>
      <c r="L58" t="s">
        <v>2897</v>
      </c>
      <c r="M58" t="s">
        <v>1770</v>
      </c>
    </row>
    <row r="59" spans="1:13">
      <c r="A59" s="261" t="s">
        <v>2710</v>
      </c>
      <c r="D59" s="9">
        <v>2014</v>
      </c>
      <c r="E59" t="s">
        <v>1907</v>
      </c>
      <c r="F59" s="7">
        <f t="shared" si="0"/>
        <v>70</v>
      </c>
      <c r="G59" s="7">
        <v>65</v>
      </c>
      <c r="H59" s="14">
        <v>5</v>
      </c>
      <c r="I59" s="7">
        <f t="shared" si="1"/>
        <v>65</v>
      </c>
      <c r="J59" s="7">
        <v>65</v>
      </c>
      <c r="K59" s="7"/>
      <c r="L59" t="s">
        <v>2897</v>
      </c>
      <c r="M59" t="s">
        <v>1908</v>
      </c>
    </row>
    <row r="60" spans="1:13">
      <c r="A60" s="261" t="s">
        <v>2711</v>
      </c>
      <c r="D60" s="9">
        <v>2014</v>
      </c>
      <c r="E60" t="s">
        <v>1911</v>
      </c>
      <c r="F60" s="7">
        <f t="shared" si="0"/>
        <v>28</v>
      </c>
      <c r="G60" s="7">
        <v>26</v>
      </c>
      <c r="H60" s="14">
        <v>2</v>
      </c>
      <c r="I60" s="7">
        <f t="shared" si="1"/>
        <v>26</v>
      </c>
      <c r="J60" s="7">
        <v>26</v>
      </c>
      <c r="K60" s="7"/>
      <c r="L60" t="s">
        <v>2897</v>
      </c>
      <c r="M60" t="s">
        <v>1912</v>
      </c>
    </row>
    <row r="61" spans="1:13">
      <c r="A61" s="261" t="s">
        <v>2712</v>
      </c>
      <c r="D61" s="9">
        <v>2014</v>
      </c>
      <c r="E61" t="s">
        <v>1951</v>
      </c>
      <c r="F61" s="7">
        <f t="shared" si="0"/>
        <v>55</v>
      </c>
      <c r="G61" s="7">
        <v>50</v>
      </c>
      <c r="H61" s="14">
        <v>5</v>
      </c>
      <c r="I61" s="7">
        <f t="shared" si="1"/>
        <v>50</v>
      </c>
      <c r="J61" s="7">
        <v>50</v>
      </c>
      <c r="K61" s="7"/>
      <c r="L61" t="s">
        <v>2897</v>
      </c>
      <c r="M61" t="s">
        <v>1952</v>
      </c>
    </row>
    <row r="62" spans="1:13">
      <c r="A62" s="261" t="s">
        <v>2713</v>
      </c>
      <c r="D62" s="16">
        <v>2015</v>
      </c>
      <c r="E62" t="s">
        <v>1922</v>
      </c>
      <c r="F62" s="7">
        <f t="shared" si="0"/>
        <v>26</v>
      </c>
      <c r="G62" s="7">
        <v>26</v>
      </c>
      <c r="H62" s="7"/>
      <c r="I62" s="7">
        <f t="shared" si="1"/>
        <v>28</v>
      </c>
      <c r="J62" s="7">
        <v>26</v>
      </c>
      <c r="K62" s="7">
        <v>2</v>
      </c>
      <c r="M62" t="s">
        <v>1923</v>
      </c>
    </row>
    <row r="63" spans="1:13">
      <c r="A63" s="261" t="s">
        <v>2714</v>
      </c>
      <c r="D63" s="16">
        <v>2015</v>
      </c>
      <c r="E63" t="s">
        <v>1926</v>
      </c>
      <c r="F63" s="7">
        <f t="shared" si="0"/>
        <v>100</v>
      </c>
      <c r="G63" s="7">
        <v>100</v>
      </c>
      <c r="H63" s="7"/>
      <c r="I63" s="7">
        <f t="shared" si="1"/>
        <v>125</v>
      </c>
      <c r="J63" s="7">
        <v>100</v>
      </c>
      <c r="K63" s="7">
        <v>25</v>
      </c>
      <c r="M63" t="s">
        <v>1879</v>
      </c>
    </row>
    <row r="64" spans="1:13">
      <c r="A64" s="261" t="s">
        <v>2715</v>
      </c>
      <c r="D64" s="16">
        <v>2015</v>
      </c>
      <c r="E64" s="12" t="s">
        <v>2604</v>
      </c>
      <c r="F64" s="7">
        <f t="shared" si="0"/>
        <v>140</v>
      </c>
      <c r="G64" s="7">
        <v>140</v>
      </c>
      <c r="H64" s="7"/>
      <c r="I64" s="7">
        <f t="shared" si="1"/>
        <v>150</v>
      </c>
      <c r="J64" s="7">
        <v>140</v>
      </c>
      <c r="K64" s="7">
        <v>10</v>
      </c>
      <c r="M64" t="s">
        <v>2605</v>
      </c>
    </row>
    <row r="65" spans="1:13">
      <c r="A65" s="261" t="s">
        <v>2716</v>
      </c>
      <c r="D65" s="16">
        <v>2015</v>
      </c>
      <c r="E65" t="s">
        <v>1929</v>
      </c>
      <c r="F65" s="7">
        <f t="shared" si="0"/>
        <v>80</v>
      </c>
      <c r="G65" s="7">
        <v>80</v>
      </c>
      <c r="H65" s="7"/>
      <c r="I65" s="7">
        <f t="shared" si="1"/>
        <v>82</v>
      </c>
      <c r="J65" s="7">
        <v>80</v>
      </c>
      <c r="K65" s="7">
        <v>2</v>
      </c>
      <c r="M65" t="s">
        <v>2606</v>
      </c>
    </row>
    <row r="66" spans="1:13">
      <c r="A66" s="261" t="s">
        <v>2717</v>
      </c>
      <c r="D66" s="16">
        <v>2015</v>
      </c>
      <c r="E66" t="s">
        <v>1933</v>
      </c>
      <c r="F66" s="7">
        <f t="shared" ref="F66:F129" si="2">G66+H66</f>
        <v>115</v>
      </c>
      <c r="G66" s="7">
        <v>115</v>
      </c>
      <c r="H66" s="7"/>
      <c r="I66" s="7">
        <f t="shared" ref="I66:I129" si="3">J66+K66</f>
        <v>120</v>
      </c>
      <c r="J66" s="7">
        <v>115</v>
      </c>
      <c r="K66" s="7">
        <v>5</v>
      </c>
      <c r="M66" t="s">
        <v>1770</v>
      </c>
    </row>
    <row r="67" spans="1:13">
      <c r="A67" s="261" t="s">
        <v>2718</v>
      </c>
      <c r="D67" s="16">
        <v>2015</v>
      </c>
      <c r="E67" t="s">
        <v>1937</v>
      </c>
      <c r="F67" s="7">
        <f t="shared" si="2"/>
        <v>94</v>
      </c>
      <c r="G67" s="7">
        <v>94</v>
      </c>
      <c r="H67" s="7"/>
      <c r="I67" s="7">
        <f t="shared" si="3"/>
        <v>100</v>
      </c>
      <c r="J67" s="7">
        <v>94</v>
      </c>
      <c r="K67" s="7">
        <v>6</v>
      </c>
      <c r="M67" t="s">
        <v>1938</v>
      </c>
    </row>
    <row r="68" spans="1:13">
      <c r="A68" s="261" t="s">
        <v>2719</v>
      </c>
      <c r="D68" s="9">
        <v>2015</v>
      </c>
      <c r="E68" t="s">
        <v>1941</v>
      </c>
      <c r="F68" s="7">
        <f t="shared" si="2"/>
        <v>47</v>
      </c>
      <c r="G68" s="7">
        <v>47</v>
      </c>
      <c r="H68" s="7"/>
      <c r="I68" s="7">
        <f t="shared" si="3"/>
        <v>47</v>
      </c>
      <c r="J68" s="7">
        <v>47</v>
      </c>
      <c r="K68" s="7">
        <v>0</v>
      </c>
      <c r="M68" t="s">
        <v>1942</v>
      </c>
    </row>
    <row r="69" spans="1:13">
      <c r="A69" s="261" t="s">
        <v>2720</v>
      </c>
      <c r="D69" s="16">
        <v>2015</v>
      </c>
      <c r="E69" t="s">
        <v>1944</v>
      </c>
      <c r="F69" s="7">
        <f t="shared" si="2"/>
        <v>65</v>
      </c>
      <c r="G69" s="7">
        <v>65</v>
      </c>
      <c r="H69" s="7"/>
      <c r="I69" s="7">
        <f t="shared" si="3"/>
        <v>65</v>
      </c>
      <c r="J69" s="7">
        <v>65</v>
      </c>
      <c r="K69" s="7">
        <v>0</v>
      </c>
      <c r="M69" t="s">
        <v>1852</v>
      </c>
    </row>
    <row r="70" spans="1:13">
      <c r="A70" s="261" t="s">
        <v>2721</v>
      </c>
      <c r="D70" s="16">
        <v>2015</v>
      </c>
      <c r="E70" t="s">
        <v>1946</v>
      </c>
      <c r="F70" s="7">
        <f t="shared" si="2"/>
        <v>105</v>
      </c>
      <c r="G70" s="7">
        <v>105</v>
      </c>
      <c r="H70" s="7"/>
      <c r="I70" s="7">
        <f t="shared" si="3"/>
        <v>105</v>
      </c>
      <c r="J70" s="7">
        <v>105</v>
      </c>
      <c r="K70" s="7">
        <v>0</v>
      </c>
      <c r="M70" t="s">
        <v>1879</v>
      </c>
    </row>
    <row r="71" spans="1:13">
      <c r="A71" s="261" t="s">
        <v>2722</v>
      </c>
      <c r="D71" s="9">
        <v>2015</v>
      </c>
      <c r="E71" t="s">
        <v>1956</v>
      </c>
      <c r="F71" s="7">
        <f t="shared" si="2"/>
        <v>856</v>
      </c>
      <c r="G71" s="7">
        <v>850</v>
      </c>
      <c r="H71" s="14">
        <v>6</v>
      </c>
      <c r="I71" s="7">
        <f t="shared" si="3"/>
        <v>850</v>
      </c>
      <c r="J71" s="7">
        <v>850</v>
      </c>
      <c r="K71" s="7"/>
      <c r="L71" t="s">
        <v>2897</v>
      </c>
      <c r="M71" t="s">
        <v>1879</v>
      </c>
    </row>
    <row r="72" spans="1:13">
      <c r="A72" s="261" t="s">
        <v>2723</v>
      </c>
      <c r="D72" s="9">
        <v>2015</v>
      </c>
      <c r="E72" t="s">
        <v>1959</v>
      </c>
      <c r="F72" s="7">
        <f t="shared" si="2"/>
        <v>409.65</v>
      </c>
      <c r="G72" s="7">
        <v>359.65</v>
      </c>
      <c r="H72" s="14">
        <v>50</v>
      </c>
      <c r="I72" s="7">
        <f t="shared" si="3"/>
        <v>359.65</v>
      </c>
      <c r="J72" s="7">
        <v>359.65</v>
      </c>
      <c r="K72" s="7"/>
      <c r="L72" t="s">
        <v>2897</v>
      </c>
      <c r="M72" t="s">
        <v>1741</v>
      </c>
    </row>
    <row r="73" spans="1:13">
      <c r="A73" s="261" t="s">
        <v>2724</v>
      </c>
      <c r="D73" s="9">
        <v>2015</v>
      </c>
      <c r="E73" t="s">
        <v>1962</v>
      </c>
      <c r="F73" s="7">
        <f t="shared" si="2"/>
        <v>357.37</v>
      </c>
      <c r="G73" s="7">
        <v>307.37</v>
      </c>
      <c r="H73" s="14">
        <v>50</v>
      </c>
      <c r="I73" s="7">
        <f t="shared" si="3"/>
        <v>307.37</v>
      </c>
      <c r="J73" s="7">
        <v>307.37</v>
      </c>
      <c r="K73" s="7"/>
      <c r="L73" t="s">
        <v>2897</v>
      </c>
      <c r="M73" t="s">
        <v>1963</v>
      </c>
    </row>
    <row r="74" spans="1:13">
      <c r="A74" s="261" t="s">
        <v>2725</v>
      </c>
      <c r="D74" s="9">
        <v>2015</v>
      </c>
      <c r="E74" t="s">
        <v>1966</v>
      </c>
      <c r="F74" s="7">
        <f t="shared" si="2"/>
        <v>55</v>
      </c>
      <c r="G74" s="7">
        <v>55</v>
      </c>
      <c r="H74" s="14"/>
      <c r="I74" s="7">
        <f t="shared" si="3"/>
        <v>55</v>
      </c>
      <c r="J74" s="7">
        <v>55</v>
      </c>
      <c r="K74" s="7"/>
      <c r="L74" t="s">
        <v>2897</v>
      </c>
      <c r="M74" t="s">
        <v>1963</v>
      </c>
    </row>
    <row r="75" spans="1:13">
      <c r="A75" s="261" t="s">
        <v>2726</v>
      </c>
      <c r="D75" s="16">
        <v>2016</v>
      </c>
      <c r="E75" t="s">
        <v>1976</v>
      </c>
      <c r="F75" s="7">
        <f t="shared" si="2"/>
        <v>2500</v>
      </c>
      <c r="G75" s="7">
        <v>2500</v>
      </c>
      <c r="H75" s="7"/>
      <c r="I75" s="7">
        <f t="shared" si="3"/>
        <v>2500</v>
      </c>
      <c r="J75" s="7">
        <v>2500</v>
      </c>
      <c r="K75" s="7">
        <v>0</v>
      </c>
      <c r="M75" t="s">
        <v>1868</v>
      </c>
    </row>
    <row r="76" spans="1:13">
      <c r="A76" s="261" t="s">
        <v>2727</v>
      </c>
      <c r="D76" s="16">
        <v>2016</v>
      </c>
      <c r="E76" t="s">
        <v>1978</v>
      </c>
      <c r="F76" s="7">
        <f t="shared" si="2"/>
        <v>700</v>
      </c>
      <c r="G76" s="7">
        <v>700</v>
      </c>
      <c r="H76" s="7"/>
      <c r="I76" s="7">
        <f t="shared" si="3"/>
        <v>1012.32</v>
      </c>
      <c r="J76" s="7">
        <v>700</v>
      </c>
      <c r="K76" s="7">
        <v>312.32</v>
      </c>
      <c r="M76" t="s">
        <v>1974</v>
      </c>
    </row>
    <row r="77" spans="1:13">
      <c r="A77" s="261" t="s">
        <v>2728</v>
      </c>
      <c r="D77" s="16">
        <v>2016</v>
      </c>
      <c r="E77" t="s">
        <v>1987</v>
      </c>
      <c r="F77" s="7">
        <f t="shared" si="2"/>
        <v>45</v>
      </c>
      <c r="G77" s="7">
        <v>45</v>
      </c>
      <c r="H77" s="7"/>
      <c r="I77" s="7">
        <f t="shared" si="3"/>
        <v>45</v>
      </c>
      <c r="J77" s="7">
        <v>45</v>
      </c>
      <c r="K77" s="7">
        <v>0</v>
      </c>
      <c r="M77" t="s">
        <v>1988</v>
      </c>
    </row>
    <row r="78" spans="1:13">
      <c r="A78" s="261" t="s">
        <v>2729</v>
      </c>
      <c r="D78" s="16">
        <v>2017</v>
      </c>
      <c r="E78" t="s">
        <v>2017</v>
      </c>
      <c r="F78" s="7">
        <f t="shared" si="2"/>
        <v>513</v>
      </c>
      <c r="G78" s="7">
        <v>513</v>
      </c>
      <c r="H78" s="7"/>
      <c r="I78" s="7">
        <f t="shared" si="3"/>
        <v>513</v>
      </c>
      <c r="J78" s="7">
        <v>513</v>
      </c>
      <c r="K78" s="7">
        <v>0</v>
      </c>
      <c r="M78" t="s">
        <v>1868</v>
      </c>
    </row>
    <row r="79" spans="1:13">
      <c r="A79" s="261" t="s">
        <v>2730</v>
      </c>
      <c r="D79" s="9">
        <v>2017</v>
      </c>
      <c r="E79" t="s">
        <v>2014</v>
      </c>
      <c r="F79" s="7">
        <f t="shared" si="2"/>
        <v>1000</v>
      </c>
      <c r="G79" s="7">
        <v>1000</v>
      </c>
      <c r="H79" s="7"/>
      <c r="I79" s="7">
        <f t="shared" si="3"/>
        <v>9240.73</v>
      </c>
      <c r="J79" s="7">
        <v>1000</v>
      </c>
      <c r="K79" s="7">
        <v>8240.73</v>
      </c>
      <c r="M79" t="s">
        <v>2015</v>
      </c>
    </row>
    <row r="80" spans="1:13">
      <c r="A80" s="261" t="s">
        <v>2731</v>
      </c>
      <c r="D80" s="9">
        <v>2017</v>
      </c>
      <c r="E80" t="s">
        <v>2019</v>
      </c>
      <c r="F80" s="7">
        <f t="shared" si="2"/>
        <v>30</v>
      </c>
      <c r="G80" s="7">
        <v>30</v>
      </c>
      <c r="H80" s="7"/>
      <c r="I80" s="7">
        <f t="shared" si="3"/>
        <v>30</v>
      </c>
      <c r="J80" s="7">
        <v>30</v>
      </c>
      <c r="K80" s="7">
        <v>0</v>
      </c>
      <c r="M80" t="s">
        <v>2021</v>
      </c>
    </row>
    <row r="81" spans="1:13">
      <c r="A81" s="261" t="s">
        <v>2732</v>
      </c>
      <c r="D81" s="9">
        <v>2017</v>
      </c>
      <c r="E81" t="s">
        <v>2027</v>
      </c>
      <c r="F81" s="7">
        <f t="shared" si="2"/>
        <v>400</v>
      </c>
      <c r="G81" s="7">
        <v>400</v>
      </c>
      <c r="H81" s="7"/>
      <c r="I81" s="7">
        <f t="shared" si="3"/>
        <v>400</v>
      </c>
      <c r="J81" s="7">
        <v>400</v>
      </c>
      <c r="K81" s="7">
        <v>0</v>
      </c>
      <c r="M81" t="s">
        <v>2028</v>
      </c>
    </row>
    <row r="82" spans="1:13">
      <c r="A82" s="261" t="s">
        <v>2733</v>
      </c>
      <c r="D82" s="9">
        <v>2017</v>
      </c>
      <c r="E82" t="s">
        <v>2031</v>
      </c>
      <c r="F82" s="7">
        <f t="shared" si="2"/>
        <v>900</v>
      </c>
      <c r="G82" s="7">
        <v>900</v>
      </c>
      <c r="H82" s="7"/>
      <c r="I82" s="7">
        <f t="shared" si="3"/>
        <v>900</v>
      </c>
      <c r="J82" s="7">
        <v>900</v>
      </c>
      <c r="K82" s="7">
        <v>0</v>
      </c>
      <c r="M82" t="s">
        <v>2032</v>
      </c>
    </row>
    <row r="83" spans="1:13">
      <c r="A83" s="261" t="s">
        <v>2734</v>
      </c>
      <c r="D83" s="9">
        <v>2017</v>
      </c>
      <c r="E83" t="s">
        <v>2036</v>
      </c>
      <c r="F83" s="7">
        <f t="shared" si="2"/>
        <v>200</v>
      </c>
      <c r="G83" s="7">
        <v>200</v>
      </c>
      <c r="H83" s="7"/>
      <c r="I83" s="7">
        <f t="shared" si="3"/>
        <v>200</v>
      </c>
      <c r="J83" s="7">
        <v>200</v>
      </c>
      <c r="K83" s="7">
        <v>0</v>
      </c>
      <c r="M83" t="s">
        <v>1737</v>
      </c>
    </row>
    <row r="84" spans="1:13">
      <c r="A84" s="261" t="s">
        <v>2735</v>
      </c>
      <c r="D84" s="9">
        <v>2017</v>
      </c>
      <c r="E84" t="s">
        <v>2038</v>
      </c>
      <c r="F84" s="7">
        <f t="shared" si="2"/>
        <v>233.25</v>
      </c>
      <c r="G84" s="7">
        <v>233.25</v>
      </c>
      <c r="H84" s="7"/>
      <c r="I84" s="7">
        <f t="shared" si="3"/>
        <v>329.8037</v>
      </c>
      <c r="J84" s="7">
        <v>233.25</v>
      </c>
      <c r="K84" s="7">
        <v>96.5537</v>
      </c>
      <c r="M84" t="s">
        <v>2039</v>
      </c>
    </row>
    <row r="85" spans="1:13">
      <c r="A85" s="261" t="s">
        <v>2736</v>
      </c>
      <c r="D85" s="9">
        <v>2017</v>
      </c>
      <c r="E85" t="s">
        <v>2044</v>
      </c>
      <c r="F85" s="7">
        <f t="shared" si="2"/>
        <v>80</v>
      </c>
      <c r="G85" s="7">
        <v>50</v>
      </c>
      <c r="H85" s="7">
        <v>30</v>
      </c>
      <c r="I85" s="7">
        <f t="shared" si="3"/>
        <v>80</v>
      </c>
      <c r="J85" s="7">
        <v>50</v>
      </c>
      <c r="K85" s="7">
        <v>30</v>
      </c>
      <c r="M85" t="s">
        <v>1749</v>
      </c>
    </row>
    <row r="86" spans="1:13">
      <c r="A86" s="261" t="s">
        <v>2737</v>
      </c>
      <c r="D86" s="9">
        <v>2017</v>
      </c>
      <c r="E86" t="s">
        <v>2047</v>
      </c>
      <c r="F86" s="7">
        <f t="shared" si="2"/>
        <v>50</v>
      </c>
      <c r="G86" s="7">
        <v>50</v>
      </c>
      <c r="H86" s="7"/>
      <c r="I86" s="7">
        <f t="shared" si="3"/>
        <v>50</v>
      </c>
      <c r="J86" s="7">
        <v>50</v>
      </c>
      <c r="K86" s="7">
        <v>0</v>
      </c>
      <c r="M86" t="s">
        <v>2048</v>
      </c>
    </row>
    <row r="87" spans="1:13">
      <c r="A87" s="261" t="s">
        <v>2738</v>
      </c>
      <c r="D87" s="9">
        <v>2017</v>
      </c>
      <c r="E87" t="s">
        <v>2050</v>
      </c>
      <c r="F87" s="7">
        <f t="shared" si="2"/>
        <v>200</v>
      </c>
      <c r="G87" s="7">
        <v>50</v>
      </c>
      <c r="H87" s="7">
        <v>150</v>
      </c>
      <c r="I87" s="7">
        <f t="shared" si="3"/>
        <v>196.132651</v>
      </c>
      <c r="J87" s="7">
        <v>50</v>
      </c>
      <c r="K87" s="7">
        <f>196.132651-J87</f>
        <v>146.132651</v>
      </c>
      <c r="M87" t="s">
        <v>2051</v>
      </c>
    </row>
    <row r="88" spans="1:13">
      <c r="A88" s="261" t="s">
        <v>2739</v>
      </c>
      <c r="D88" s="9">
        <v>2017</v>
      </c>
      <c r="E88" t="s">
        <v>2054</v>
      </c>
      <c r="F88" s="7">
        <f t="shared" si="2"/>
        <v>62</v>
      </c>
      <c r="G88" s="7">
        <v>50</v>
      </c>
      <c r="H88" s="7">
        <v>12</v>
      </c>
      <c r="I88" s="7">
        <f t="shared" si="3"/>
        <v>49.62</v>
      </c>
      <c r="J88" s="7">
        <v>49.62</v>
      </c>
      <c r="K88" s="7"/>
      <c r="M88" t="s">
        <v>2055</v>
      </c>
    </row>
    <row r="89" spans="1:13">
      <c r="A89" s="261" t="s">
        <v>2740</v>
      </c>
      <c r="D89" s="9">
        <v>2017</v>
      </c>
      <c r="E89" t="s">
        <v>2059</v>
      </c>
      <c r="F89" s="7">
        <f t="shared" si="2"/>
        <v>520</v>
      </c>
      <c r="G89" s="7">
        <v>50</v>
      </c>
      <c r="H89" s="7">
        <v>470</v>
      </c>
      <c r="I89" s="7">
        <f t="shared" si="3"/>
        <v>435.48</v>
      </c>
      <c r="J89" s="7">
        <v>50</v>
      </c>
      <c r="K89" s="7">
        <v>385.48</v>
      </c>
      <c r="M89" t="s">
        <v>2015</v>
      </c>
    </row>
    <row r="90" spans="1:13">
      <c r="A90" s="261" t="s">
        <v>2741</v>
      </c>
      <c r="D90" s="9">
        <v>2017</v>
      </c>
      <c r="E90" t="s">
        <v>2064</v>
      </c>
      <c r="F90" s="7">
        <f t="shared" si="2"/>
        <v>70</v>
      </c>
      <c r="G90" s="7">
        <v>50</v>
      </c>
      <c r="H90" s="7">
        <v>20</v>
      </c>
      <c r="I90" s="7">
        <f t="shared" si="3"/>
        <v>70</v>
      </c>
      <c r="J90" s="7">
        <v>50</v>
      </c>
      <c r="K90" s="7">
        <v>20</v>
      </c>
      <c r="M90" t="s">
        <v>1792</v>
      </c>
    </row>
    <row r="91" spans="1:13">
      <c r="A91" s="261" t="s">
        <v>2742</v>
      </c>
      <c r="D91" s="9">
        <v>2017</v>
      </c>
      <c r="E91" t="s">
        <v>2068</v>
      </c>
      <c r="F91" s="7">
        <f t="shared" si="2"/>
        <v>150</v>
      </c>
      <c r="G91" s="7">
        <v>150</v>
      </c>
      <c r="H91" s="7"/>
      <c r="I91" s="7">
        <f t="shared" si="3"/>
        <v>225.665117</v>
      </c>
      <c r="J91" s="7">
        <v>150</v>
      </c>
      <c r="K91" s="7">
        <f>225.665117-J91</f>
        <v>75.665117</v>
      </c>
      <c r="M91" t="s">
        <v>2069</v>
      </c>
    </row>
    <row r="92" spans="1:13">
      <c r="A92" s="261" t="s">
        <v>2743</v>
      </c>
      <c r="D92" s="9">
        <v>2017</v>
      </c>
      <c r="E92" t="s">
        <v>2074</v>
      </c>
      <c r="F92" s="7">
        <f t="shared" si="2"/>
        <v>51</v>
      </c>
      <c r="G92" s="7">
        <v>50</v>
      </c>
      <c r="H92" s="7">
        <v>1</v>
      </c>
      <c r="I92" s="7">
        <f t="shared" si="3"/>
        <v>50</v>
      </c>
      <c r="J92" s="7">
        <v>50</v>
      </c>
      <c r="K92" s="7">
        <v>0</v>
      </c>
      <c r="M92" t="s">
        <v>1737</v>
      </c>
    </row>
    <row r="93" spans="1:13">
      <c r="A93" s="261" t="s">
        <v>2744</v>
      </c>
      <c r="D93" s="9">
        <v>2017</v>
      </c>
      <c r="E93" t="s">
        <v>2079</v>
      </c>
      <c r="F93" s="7">
        <f t="shared" si="2"/>
        <v>50</v>
      </c>
      <c r="G93" s="7">
        <v>50</v>
      </c>
      <c r="H93" s="7"/>
      <c r="I93" s="7">
        <f t="shared" si="3"/>
        <v>50</v>
      </c>
      <c r="J93" s="7">
        <v>50</v>
      </c>
      <c r="K93" s="7">
        <v>0</v>
      </c>
      <c r="M93" t="s">
        <v>1732</v>
      </c>
    </row>
    <row r="94" spans="1:13">
      <c r="A94" s="261" t="s">
        <v>2745</v>
      </c>
      <c r="D94" s="9">
        <v>2017</v>
      </c>
      <c r="E94" t="s">
        <v>2084</v>
      </c>
      <c r="F94" s="7">
        <f t="shared" si="2"/>
        <v>60</v>
      </c>
      <c r="G94" s="7">
        <v>50</v>
      </c>
      <c r="H94" s="7">
        <v>10</v>
      </c>
      <c r="I94" s="7">
        <f t="shared" si="3"/>
        <v>60</v>
      </c>
      <c r="J94" s="7">
        <v>50</v>
      </c>
      <c r="K94" s="7">
        <v>10</v>
      </c>
      <c r="M94" t="s">
        <v>1891</v>
      </c>
    </row>
    <row r="95" spans="1:13">
      <c r="A95" s="261" t="s">
        <v>2746</v>
      </c>
      <c r="D95" s="9">
        <v>2017</v>
      </c>
      <c r="E95" t="s">
        <v>2086</v>
      </c>
      <c r="F95" s="7">
        <f t="shared" si="2"/>
        <v>50</v>
      </c>
      <c r="G95" s="7">
        <v>50</v>
      </c>
      <c r="H95" s="7"/>
      <c r="I95" s="7">
        <f t="shared" si="3"/>
        <v>50</v>
      </c>
      <c r="J95" s="7">
        <v>50</v>
      </c>
      <c r="K95" s="7">
        <v>0</v>
      </c>
      <c r="M95" t="s">
        <v>2088</v>
      </c>
    </row>
    <row r="96" spans="1:13">
      <c r="A96" s="261" t="s">
        <v>2747</v>
      </c>
      <c r="D96" s="9">
        <v>2017</v>
      </c>
      <c r="E96" t="s">
        <v>2092</v>
      </c>
      <c r="F96" s="7">
        <f t="shared" si="2"/>
        <v>50</v>
      </c>
      <c r="G96" s="7">
        <v>50</v>
      </c>
      <c r="H96" s="7"/>
      <c r="I96" s="7">
        <f t="shared" si="3"/>
        <v>50</v>
      </c>
      <c r="J96" s="7">
        <v>50</v>
      </c>
      <c r="K96" s="7">
        <v>0</v>
      </c>
      <c r="M96" t="s">
        <v>1762</v>
      </c>
    </row>
    <row r="97" spans="1:13">
      <c r="A97" s="261" t="s">
        <v>2748</v>
      </c>
      <c r="D97" s="16">
        <v>2017</v>
      </c>
      <c r="E97" t="s">
        <v>2094</v>
      </c>
      <c r="F97" s="7">
        <f t="shared" si="2"/>
        <v>52</v>
      </c>
      <c r="G97" s="7">
        <v>50</v>
      </c>
      <c r="H97" s="7">
        <v>2</v>
      </c>
      <c r="I97" s="7">
        <f t="shared" si="3"/>
        <v>52</v>
      </c>
      <c r="J97" s="7">
        <v>50</v>
      </c>
      <c r="K97" s="7">
        <v>2</v>
      </c>
      <c r="M97" t="s">
        <v>2095</v>
      </c>
    </row>
    <row r="98" spans="1:13">
      <c r="A98" s="261" t="s">
        <v>2749</v>
      </c>
      <c r="D98" s="16">
        <v>2017</v>
      </c>
      <c r="E98" t="s">
        <v>2099</v>
      </c>
      <c r="F98" s="7">
        <f t="shared" si="2"/>
        <v>51</v>
      </c>
      <c r="G98" s="7">
        <v>50</v>
      </c>
      <c r="H98" s="7">
        <v>1</v>
      </c>
      <c r="I98" s="7">
        <f t="shared" si="3"/>
        <v>50</v>
      </c>
      <c r="J98" s="7">
        <v>50</v>
      </c>
      <c r="K98" s="7">
        <v>0</v>
      </c>
      <c r="M98" t="s">
        <v>2100</v>
      </c>
    </row>
    <row r="99" spans="1:13">
      <c r="A99" s="261" t="s">
        <v>2750</v>
      </c>
      <c r="D99" s="16">
        <v>2017</v>
      </c>
      <c r="E99" t="s">
        <v>2104</v>
      </c>
      <c r="F99" s="7">
        <f t="shared" si="2"/>
        <v>51</v>
      </c>
      <c r="G99" s="7">
        <v>50</v>
      </c>
      <c r="H99" s="7">
        <v>1</v>
      </c>
      <c r="I99" s="7">
        <f t="shared" si="3"/>
        <v>50</v>
      </c>
      <c r="J99" s="7">
        <v>50</v>
      </c>
      <c r="K99" s="7">
        <v>0</v>
      </c>
      <c r="M99" t="s">
        <v>2105</v>
      </c>
    </row>
    <row r="100" spans="1:13">
      <c r="A100" s="261" t="s">
        <v>2751</v>
      </c>
      <c r="D100" s="16">
        <v>2017</v>
      </c>
      <c r="E100" t="s">
        <v>2109</v>
      </c>
      <c r="F100" s="7">
        <f t="shared" si="2"/>
        <v>40</v>
      </c>
      <c r="G100" s="7">
        <v>30</v>
      </c>
      <c r="H100" s="7">
        <v>10</v>
      </c>
      <c r="I100" s="7">
        <f t="shared" si="3"/>
        <v>30</v>
      </c>
      <c r="J100" s="7">
        <v>30</v>
      </c>
      <c r="K100" s="7">
        <v>0</v>
      </c>
      <c r="M100" t="s">
        <v>2110</v>
      </c>
    </row>
    <row r="101" spans="1:13">
      <c r="A101" s="261" t="s">
        <v>2752</v>
      </c>
      <c r="D101" s="9">
        <v>2017</v>
      </c>
      <c r="E101" t="s">
        <v>2114</v>
      </c>
      <c r="F101" s="7">
        <f t="shared" si="2"/>
        <v>15</v>
      </c>
      <c r="G101" s="7">
        <v>10</v>
      </c>
      <c r="H101" s="7">
        <v>5</v>
      </c>
      <c r="I101" s="7">
        <f t="shared" si="3"/>
        <v>10</v>
      </c>
      <c r="J101" s="7">
        <v>10</v>
      </c>
      <c r="K101" s="7">
        <v>0</v>
      </c>
      <c r="M101" t="s">
        <v>2115</v>
      </c>
    </row>
    <row r="102" spans="1:13">
      <c r="A102" s="261" t="s">
        <v>2753</v>
      </c>
      <c r="D102" s="9">
        <v>2017</v>
      </c>
      <c r="E102" t="s">
        <v>2119</v>
      </c>
      <c r="F102" s="7">
        <f t="shared" si="2"/>
        <v>15</v>
      </c>
      <c r="G102" s="7">
        <v>10</v>
      </c>
      <c r="H102" s="7">
        <v>5</v>
      </c>
      <c r="I102" s="7">
        <f t="shared" si="3"/>
        <v>10</v>
      </c>
      <c r="J102" s="7">
        <v>10</v>
      </c>
      <c r="K102" s="7"/>
      <c r="M102" t="s">
        <v>2120</v>
      </c>
    </row>
    <row r="103" spans="1:13">
      <c r="A103" s="261" t="s">
        <v>2754</v>
      </c>
      <c r="D103" s="9">
        <v>2017</v>
      </c>
      <c r="E103" t="s">
        <v>2124</v>
      </c>
      <c r="F103" s="7">
        <f t="shared" si="2"/>
        <v>15</v>
      </c>
      <c r="G103" s="7">
        <v>10</v>
      </c>
      <c r="H103" s="7">
        <v>5</v>
      </c>
      <c r="I103" s="7">
        <f t="shared" si="3"/>
        <v>10</v>
      </c>
      <c r="J103" s="7">
        <v>10</v>
      </c>
      <c r="K103" s="7"/>
      <c r="M103" t="s">
        <v>2125</v>
      </c>
    </row>
    <row r="104" spans="1:13">
      <c r="A104" s="261" t="s">
        <v>2755</v>
      </c>
      <c r="D104" s="9">
        <v>2017</v>
      </c>
      <c r="E104" t="s">
        <v>2129</v>
      </c>
      <c r="F104" s="7">
        <f t="shared" si="2"/>
        <v>15</v>
      </c>
      <c r="G104" s="7">
        <v>15</v>
      </c>
      <c r="H104" s="7"/>
      <c r="I104" s="7">
        <f t="shared" si="3"/>
        <v>25</v>
      </c>
      <c r="J104" s="7">
        <v>15</v>
      </c>
      <c r="K104" s="7">
        <v>10</v>
      </c>
      <c r="M104" t="s">
        <v>2130</v>
      </c>
    </row>
    <row r="105" spans="1:13">
      <c r="A105" s="261" t="s">
        <v>2756</v>
      </c>
      <c r="D105" s="9">
        <v>2017</v>
      </c>
      <c r="E105" t="s">
        <v>2133</v>
      </c>
      <c r="F105" s="7">
        <f t="shared" si="2"/>
        <v>20</v>
      </c>
      <c r="G105" s="7">
        <v>20</v>
      </c>
      <c r="H105" s="7"/>
      <c r="I105" s="7">
        <f t="shared" si="3"/>
        <v>10</v>
      </c>
      <c r="J105" s="7">
        <v>10</v>
      </c>
      <c r="K105" s="7"/>
      <c r="M105" t="s">
        <v>2130</v>
      </c>
    </row>
    <row r="106" spans="1:13">
      <c r="A106" s="261" t="s">
        <v>2757</v>
      </c>
      <c r="D106" s="9">
        <v>2017</v>
      </c>
      <c r="E106" t="s">
        <v>2136</v>
      </c>
      <c r="F106" s="7">
        <f t="shared" si="2"/>
        <v>20</v>
      </c>
      <c r="G106" s="7">
        <v>20</v>
      </c>
      <c r="H106" s="7"/>
      <c r="I106" s="7">
        <f t="shared" si="3"/>
        <v>20</v>
      </c>
      <c r="J106" s="7">
        <v>20</v>
      </c>
      <c r="K106" s="7">
        <v>0</v>
      </c>
      <c r="M106" t="s">
        <v>2048</v>
      </c>
    </row>
    <row r="107" spans="1:13">
      <c r="A107" s="261" t="s">
        <v>2758</v>
      </c>
      <c r="D107" s="9">
        <v>2017</v>
      </c>
      <c r="E107" t="s">
        <v>2139</v>
      </c>
      <c r="F107" s="7">
        <f t="shared" si="2"/>
        <v>21</v>
      </c>
      <c r="G107" s="7">
        <v>21</v>
      </c>
      <c r="H107" s="7"/>
      <c r="I107" s="7">
        <f t="shared" si="3"/>
        <v>21</v>
      </c>
      <c r="J107" s="7">
        <v>21</v>
      </c>
      <c r="K107" s="7">
        <v>0</v>
      </c>
      <c r="M107" t="s">
        <v>2141</v>
      </c>
    </row>
    <row r="108" spans="1:13">
      <c r="A108" s="261" t="s">
        <v>2759</v>
      </c>
      <c r="D108" s="9">
        <v>2017</v>
      </c>
      <c r="E108" t="s">
        <v>2146</v>
      </c>
      <c r="F108" s="7">
        <f t="shared" si="2"/>
        <v>50</v>
      </c>
      <c r="G108" s="7">
        <v>50</v>
      </c>
      <c r="H108" s="7"/>
      <c r="I108" s="7">
        <f t="shared" si="3"/>
        <v>50</v>
      </c>
      <c r="J108" s="7">
        <v>50</v>
      </c>
      <c r="K108" s="7">
        <v>0</v>
      </c>
      <c r="M108" t="s">
        <v>2147</v>
      </c>
    </row>
    <row r="109" spans="1:13">
      <c r="A109" s="261" t="s">
        <v>2760</v>
      </c>
      <c r="D109" s="9">
        <v>2017</v>
      </c>
      <c r="E109" t="s">
        <v>2149</v>
      </c>
      <c r="F109" s="7">
        <f t="shared" si="2"/>
        <v>50</v>
      </c>
      <c r="G109" s="7">
        <v>50</v>
      </c>
      <c r="H109" s="7"/>
      <c r="I109" s="7">
        <f t="shared" si="3"/>
        <v>50</v>
      </c>
      <c r="J109" s="7">
        <v>50</v>
      </c>
      <c r="K109" s="7">
        <v>0</v>
      </c>
      <c r="M109" t="s">
        <v>2150</v>
      </c>
    </row>
    <row r="110" spans="1:13">
      <c r="A110" s="261" t="s">
        <v>2761</v>
      </c>
      <c r="D110" s="9">
        <v>2017</v>
      </c>
      <c r="E110" t="s">
        <v>2152</v>
      </c>
      <c r="F110" s="7">
        <f t="shared" si="2"/>
        <v>50</v>
      </c>
      <c r="G110" s="7">
        <v>50</v>
      </c>
      <c r="H110" s="7"/>
      <c r="I110" s="7">
        <f t="shared" si="3"/>
        <v>50</v>
      </c>
      <c r="J110" s="7">
        <v>50</v>
      </c>
      <c r="K110" s="7">
        <v>0</v>
      </c>
      <c r="M110" t="s">
        <v>1949</v>
      </c>
    </row>
    <row r="111" spans="1:13">
      <c r="A111" s="261" t="s">
        <v>2762</v>
      </c>
      <c r="D111" s="9">
        <v>2017</v>
      </c>
      <c r="E111" t="s">
        <v>2156</v>
      </c>
      <c r="F111" s="7">
        <f t="shared" si="2"/>
        <v>50</v>
      </c>
      <c r="G111" s="7">
        <v>50</v>
      </c>
      <c r="H111" s="7"/>
      <c r="I111" s="7">
        <f t="shared" si="3"/>
        <v>49.9478</v>
      </c>
      <c r="J111" s="7">
        <v>49.9478</v>
      </c>
      <c r="K111" s="7">
        <v>0</v>
      </c>
      <c r="M111" t="s">
        <v>2157</v>
      </c>
    </row>
    <row r="112" spans="1:13">
      <c r="A112" s="261" t="s">
        <v>2763</v>
      </c>
      <c r="D112" s="9">
        <v>2017</v>
      </c>
      <c r="E112" s="3" t="s">
        <v>2161</v>
      </c>
      <c r="F112" s="7">
        <f t="shared" si="2"/>
        <v>5</v>
      </c>
      <c r="G112" s="7">
        <v>5</v>
      </c>
      <c r="H112" s="7"/>
      <c r="I112" s="7">
        <f t="shared" si="3"/>
        <v>5</v>
      </c>
      <c r="J112" s="7">
        <v>5</v>
      </c>
      <c r="K112" s="7">
        <v>0</v>
      </c>
      <c r="M112" t="s">
        <v>2162</v>
      </c>
    </row>
    <row r="113" spans="1:13">
      <c r="A113" s="261" t="s">
        <v>2764</v>
      </c>
      <c r="D113" s="9">
        <v>2017</v>
      </c>
      <c r="E113" t="s">
        <v>2166</v>
      </c>
      <c r="F113" s="7">
        <f t="shared" si="2"/>
        <v>11</v>
      </c>
      <c r="G113" s="7">
        <v>10</v>
      </c>
      <c r="H113" s="7">
        <v>1</v>
      </c>
      <c r="I113" s="7">
        <f t="shared" si="3"/>
        <v>10</v>
      </c>
      <c r="J113" s="7">
        <v>10</v>
      </c>
      <c r="K113" s="7">
        <v>0</v>
      </c>
      <c r="M113" t="s">
        <v>2167</v>
      </c>
    </row>
    <row r="114" spans="1:13">
      <c r="A114" s="261" t="s">
        <v>2765</v>
      </c>
      <c r="D114" s="9">
        <v>2017</v>
      </c>
      <c r="E114" t="s">
        <v>2171</v>
      </c>
      <c r="F114" s="7">
        <f t="shared" si="2"/>
        <v>5</v>
      </c>
      <c r="G114" s="7">
        <v>5</v>
      </c>
      <c r="H114" s="7"/>
      <c r="I114" s="7">
        <f t="shared" si="3"/>
        <v>5</v>
      </c>
      <c r="J114" s="7">
        <v>5</v>
      </c>
      <c r="K114" s="7">
        <v>0</v>
      </c>
      <c r="M114" t="s">
        <v>2172</v>
      </c>
    </row>
    <row r="115" spans="1:13">
      <c r="A115" s="261" t="s">
        <v>2766</v>
      </c>
      <c r="D115" s="9">
        <v>2017</v>
      </c>
      <c r="E115" t="s">
        <v>2176</v>
      </c>
      <c r="F115" s="7">
        <f t="shared" si="2"/>
        <v>50</v>
      </c>
      <c r="G115" s="7">
        <v>50</v>
      </c>
      <c r="H115" s="7"/>
      <c r="I115" s="7">
        <f t="shared" si="3"/>
        <v>50</v>
      </c>
      <c r="J115" s="7">
        <v>50</v>
      </c>
      <c r="K115" s="7">
        <v>0</v>
      </c>
      <c r="M115" t="s">
        <v>2177</v>
      </c>
    </row>
    <row r="116" spans="1:13">
      <c r="A116" s="261" t="s">
        <v>2767</v>
      </c>
      <c r="D116" s="9">
        <v>2017</v>
      </c>
      <c r="E116" t="s">
        <v>2179</v>
      </c>
      <c r="F116" s="7">
        <f t="shared" si="2"/>
        <v>44</v>
      </c>
      <c r="G116" s="7">
        <v>44</v>
      </c>
      <c r="H116" s="7"/>
      <c r="I116" s="7">
        <f t="shared" si="3"/>
        <v>197.834666</v>
      </c>
      <c r="J116" s="7">
        <v>44</v>
      </c>
      <c r="K116" s="7">
        <f>197.834666-J116</f>
        <v>153.834666</v>
      </c>
      <c r="M116" t="s">
        <v>2180</v>
      </c>
    </row>
    <row r="117" spans="1:13">
      <c r="A117" s="261" t="s">
        <v>2768</v>
      </c>
      <c r="D117" s="9">
        <v>2017</v>
      </c>
      <c r="E117" t="s">
        <v>2185</v>
      </c>
      <c r="F117" s="7">
        <f t="shared" si="2"/>
        <v>150</v>
      </c>
      <c r="G117" s="7">
        <v>150</v>
      </c>
      <c r="H117" s="7"/>
      <c r="I117" s="7">
        <f t="shared" si="3"/>
        <v>150</v>
      </c>
      <c r="J117" s="7">
        <v>150</v>
      </c>
      <c r="K117" s="7">
        <v>0</v>
      </c>
      <c r="M117" t="s">
        <v>1868</v>
      </c>
    </row>
    <row r="118" spans="1:13">
      <c r="A118" s="261" t="s">
        <v>2769</v>
      </c>
      <c r="D118" s="9">
        <v>2017</v>
      </c>
      <c r="E118" t="s">
        <v>2187</v>
      </c>
      <c r="F118" s="7">
        <f t="shared" si="2"/>
        <v>200</v>
      </c>
      <c r="G118" s="7">
        <v>200</v>
      </c>
      <c r="H118" s="7"/>
      <c r="I118" s="7">
        <f t="shared" si="3"/>
        <v>200</v>
      </c>
      <c r="J118" s="7">
        <v>200</v>
      </c>
      <c r="K118" s="7">
        <v>0</v>
      </c>
      <c r="M118" t="s">
        <v>1868</v>
      </c>
    </row>
    <row r="119" spans="1:13">
      <c r="A119" s="261" t="s">
        <v>2770</v>
      </c>
      <c r="D119" s="9">
        <v>2017</v>
      </c>
      <c r="E119" t="s">
        <v>2189</v>
      </c>
      <c r="F119" s="7">
        <f t="shared" si="2"/>
        <v>3000</v>
      </c>
      <c r="G119" s="7">
        <v>3000</v>
      </c>
      <c r="H119" s="7"/>
      <c r="I119" s="7">
        <f t="shared" si="3"/>
        <v>3000</v>
      </c>
      <c r="J119" s="7">
        <v>3000</v>
      </c>
      <c r="K119" s="7">
        <v>0</v>
      </c>
      <c r="M119" t="s">
        <v>1868</v>
      </c>
    </row>
    <row r="120" spans="1:13">
      <c r="A120" s="261" t="s">
        <v>2771</v>
      </c>
      <c r="D120" s="9">
        <v>2017</v>
      </c>
      <c r="E120" t="s">
        <v>2191</v>
      </c>
      <c r="F120" s="7">
        <f t="shared" si="2"/>
        <v>701.25</v>
      </c>
      <c r="G120" s="7">
        <v>701.25</v>
      </c>
      <c r="H120" s="7"/>
      <c r="I120" s="7">
        <f t="shared" si="3"/>
        <v>701.25</v>
      </c>
      <c r="J120" s="7">
        <v>701.25</v>
      </c>
      <c r="K120" s="7">
        <v>0</v>
      </c>
      <c r="M120" t="s">
        <v>1868</v>
      </c>
    </row>
    <row r="121" spans="1:13">
      <c r="A121" s="261" t="s">
        <v>2772</v>
      </c>
      <c r="D121" s="9">
        <v>2018</v>
      </c>
      <c r="E121" t="s">
        <v>2244</v>
      </c>
      <c r="F121" s="7">
        <f t="shared" si="2"/>
        <v>300</v>
      </c>
      <c r="G121" s="7">
        <v>300</v>
      </c>
      <c r="H121" s="7"/>
      <c r="I121" s="7">
        <f t="shared" si="3"/>
        <v>300</v>
      </c>
      <c r="J121" s="7">
        <v>300</v>
      </c>
      <c r="K121" s="7">
        <v>0</v>
      </c>
      <c r="M121" t="s">
        <v>2028</v>
      </c>
    </row>
    <row r="122" spans="1:13">
      <c r="A122" s="261" t="s">
        <v>2773</v>
      </c>
      <c r="D122" s="9">
        <v>2018</v>
      </c>
      <c r="E122" t="s">
        <v>2246</v>
      </c>
      <c r="F122" s="7">
        <f t="shared" si="2"/>
        <v>1700</v>
      </c>
      <c r="G122" s="7">
        <v>1700</v>
      </c>
      <c r="H122" s="7"/>
      <c r="I122" s="7">
        <f t="shared" si="3"/>
        <v>1700</v>
      </c>
      <c r="J122" s="7">
        <v>1700</v>
      </c>
      <c r="K122" s="7">
        <v>0</v>
      </c>
      <c r="M122" t="s">
        <v>2015</v>
      </c>
    </row>
    <row r="123" spans="1:13">
      <c r="A123" s="261" t="s">
        <v>2774</v>
      </c>
      <c r="D123" s="9">
        <v>2018</v>
      </c>
      <c r="E123" t="s">
        <v>2248</v>
      </c>
      <c r="F123" s="7">
        <f t="shared" si="2"/>
        <v>500</v>
      </c>
      <c r="G123" s="7">
        <v>500</v>
      </c>
      <c r="H123" s="7"/>
      <c r="I123" s="7">
        <f t="shared" si="3"/>
        <v>549.104</v>
      </c>
      <c r="J123" s="7">
        <v>500</v>
      </c>
      <c r="K123" s="7">
        <f>549.104-J123</f>
        <v>49.104</v>
      </c>
      <c r="M123" t="s">
        <v>2249</v>
      </c>
    </row>
    <row r="124" spans="1:13">
      <c r="A124" s="261" t="s">
        <v>2775</v>
      </c>
      <c r="D124" s="9">
        <v>2018</v>
      </c>
      <c r="E124" t="s">
        <v>2252</v>
      </c>
      <c r="F124" s="7">
        <f t="shared" si="2"/>
        <v>404</v>
      </c>
      <c r="G124" s="7">
        <v>404</v>
      </c>
      <c r="H124" s="7"/>
      <c r="I124" s="7">
        <f t="shared" si="3"/>
        <v>404</v>
      </c>
      <c r="J124" s="7">
        <v>404</v>
      </c>
      <c r="K124" s="7">
        <v>0</v>
      </c>
      <c r="M124" t="s">
        <v>1741</v>
      </c>
    </row>
    <row r="125" spans="1:13">
      <c r="A125" s="261" t="s">
        <v>2776</v>
      </c>
      <c r="D125" s="9">
        <v>2018</v>
      </c>
      <c r="E125" t="s">
        <v>2254</v>
      </c>
      <c r="F125" s="7">
        <f t="shared" si="2"/>
        <v>490</v>
      </c>
      <c r="G125" s="7">
        <v>490</v>
      </c>
      <c r="H125" s="7"/>
      <c r="I125" s="7">
        <f t="shared" si="3"/>
        <v>490</v>
      </c>
      <c r="J125" s="7">
        <v>490</v>
      </c>
      <c r="K125" s="7">
        <v>0</v>
      </c>
      <c r="M125" t="s">
        <v>2255</v>
      </c>
    </row>
    <row r="126" spans="1:13">
      <c r="A126" s="261" t="s">
        <v>2777</v>
      </c>
      <c r="D126" s="9">
        <v>2018</v>
      </c>
      <c r="E126" t="s">
        <v>2257</v>
      </c>
      <c r="F126" s="7">
        <f t="shared" si="2"/>
        <v>310</v>
      </c>
      <c r="G126" s="7">
        <v>310</v>
      </c>
      <c r="H126" s="7"/>
      <c r="I126" s="7">
        <f t="shared" si="3"/>
        <v>300.12</v>
      </c>
      <c r="J126" s="7">
        <v>300.12</v>
      </c>
      <c r="K126" s="7">
        <v>0</v>
      </c>
      <c r="M126" t="s">
        <v>2258</v>
      </c>
    </row>
    <row r="127" spans="1:13">
      <c r="A127" s="261" t="s">
        <v>2778</v>
      </c>
      <c r="D127" s="9">
        <v>2018</v>
      </c>
      <c r="E127" t="s">
        <v>2261</v>
      </c>
      <c r="F127" s="7">
        <f t="shared" si="2"/>
        <v>100</v>
      </c>
      <c r="G127" s="7">
        <v>100</v>
      </c>
      <c r="H127" s="7"/>
      <c r="I127" s="7">
        <f t="shared" si="3"/>
        <v>100</v>
      </c>
      <c r="J127" s="7">
        <v>100</v>
      </c>
      <c r="K127" s="7">
        <v>0</v>
      </c>
      <c r="M127" t="s">
        <v>1868</v>
      </c>
    </row>
    <row r="128" spans="1:13">
      <c r="A128" s="261" t="s">
        <v>2779</v>
      </c>
      <c r="D128" s="9">
        <v>2018</v>
      </c>
      <c r="E128" t="s">
        <v>2263</v>
      </c>
      <c r="F128" s="7">
        <f t="shared" si="2"/>
        <v>196</v>
      </c>
      <c r="G128" s="7">
        <v>196</v>
      </c>
      <c r="H128" s="7"/>
      <c r="I128" s="7">
        <f t="shared" si="3"/>
        <v>262.76</v>
      </c>
      <c r="J128" s="7">
        <v>196</v>
      </c>
      <c r="K128" s="7">
        <v>66.76</v>
      </c>
      <c r="M128" t="s">
        <v>2264</v>
      </c>
    </row>
    <row r="129" spans="1:13">
      <c r="A129" s="261" t="s">
        <v>2780</v>
      </c>
      <c r="D129" s="9">
        <v>2018</v>
      </c>
      <c r="E129" t="s">
        <v>2268</v>
      </c>
      <c r="F129" s="7">
        <f t="shared" si="2"/>
        <v>200</v>
      </c>
      <c r="G129" s="7">
        <v>200</v>
      </c>
      <c r="H129" s="7"/>
      <c r="I129" s="7">
        <f t="shared" si="3"/>
        <v>200</v>
      </c>
      <c r="J129" s="7">
        <v>200</v>
      </c>
      <c r="K129" s="7">
        <v>0</v>
      </c>
      <c r="M129" t="s">
        <v>2270</v>
      </c>
    </row>
    <row r="130" spans="1:13">
      <c r="A130" s="261" t="s">
        <v>2781</v>
      </c>
      <c r="D130" s="9">
        <v>2018</v>
      </c>
      <c r="E130" t="s">
        <v>2275</v>
      </c>
      <c r="F130" s="7">
        <f t="shared" ref="F130:F193" si="4">G130+H130</f>
        <v>100</v>
      </c>
      <c r="G130" s="7">
        <v>100</v>
      </c>
      <c r="H130" s="7"/>
      <c r="I130" s="7">
        <f t="shared" ref="I130:I193" si="5">J130+K130</f>
        <v>100</v>
      </c>
      <c r="J130" s="7">
        <v>100</v>
      </c>
      <c r="K130" s="7">
        <v>0</v>
      </c>
      <c r="M130" t="s">
        <v>2130</v>
      </c>
    </row>
    <row r="131" spans="1:13">
      <c r="A131" s="261" t="s">
        <v>2782</v>
      </c>
      <c r="D131" s="9">
        <v>2018</v>
      </c>
      <c r="E131" s="12" t="s">
        <v>2607</v>
      </c>
      <c r="F131" s="7">
        <f t="shared" si="4"/>
        <v>700</v>
      </c>
      <c r="G131" s="7">
        <v>700</v>
      </c>
      <c r="H131" s="7"/>
      <c r="I131" s="7">
        <f t="shared" si="5"/>
        <v>700</v>
      </c>
      <c r="J131" s="7">
        <v>700</v>
      </c>
      <c r="K131" s="7">
        <v>0</v>
      </c>
      <c r="M131" t="s">
        <v>1868</v>
      </c>
    </row>
    <row r="132" spans="1:13">
      <c r="A132" s="261" t="s">
        <v>2783</v>
      </c>
      <c r="D132" s="9">
        <v>2018</v>
      </c>
      <c r="E132" t="s">
        <v>2283</v>
      </c>
      <c r="F132" s="7">
        <f t="shared" si="4"/>
        <v>1467.04</v>
      </c>
      <c r="G132" s="7">
        <v>1467.04</v>
      </c>
      <c r="H132" s="7"/>
      <c r="I132" s="7">
        <f t="shared" si="5"/>
        <v>1467.04</v>
      </c>
      <c r="J132" s="7">
        <v>1467.04</v>
      </c>
      <c r="K132" s="7">
        <v>0</v>
      </c>
      <c r="M132" t="s">
        <v>2015</v>
      </c>
    </row>
    <row r="133" spans="1:13">
      <c r="A133" s="261" t="s">
        <v>2784</v>
      </c>
      <c r="D133" s="9">
        <v>2018</v>
      </c>
      <c r="E133" t="s">
        <v>2285</v>
      </c>
      <c r="F133" s="7">
        <f t="shared" si="4"/>
        <v>487.24</v>
      </c>
      <c r="G133" s="7">
        <v>487.24</v>
      </c>
      <c r="H133" s="7"/>
      <c r="I133" s="7">
        <f t="shared" si="5"/>
        <v>1106.761869</v>
      </c>
      <c r="J133" s="7">
        <v>487.24</v>
      </c>
      <c r="K133" s="7">
        <f>1106.761869-J133</f>
        <v>619.521869</v>
      </c>
      <c r="M133" t="s">
        <v>1737</v>
      </c>
    </row>
    <row r="134" spans="1:13">
      <c r="A134" s="261" t="s">
        <v>2785</v>
      </c>
      <c r="D134" s="9">
        <v>2018</v>
      </c>
      <c r="E134" t="s">
        <v>2288</v>
      </c>
      <c r="F134" s="7">
        <f t="shared" si="4"/>
        <v>100</v>
      </c>
      <c r="G134" s="7">
        <v>100</v>
      </c>
      <c r="H134" s="7"/>
      <c r="I134" s="7">
        <f t="shared" si="5"/>
        <v>435.48</v>
      </c>
      <c r="J134" s="7">
        <v>100</v>
      </c>
      <c r="K134" s="7">
        <v>335.48</v>
      </c>
      <c r="M134" t="s">
        <v>2015</v>
      </c>
    </row>
    <row r="135" spans="1:13">
      <c r="A135" s="261" t="s">
        <v>2786</v>
      </c>
      <c r="D135" s="9">
        <v>2018</v>
      </c>
      <c r="E135" t="s">
        <v>2290</v>
      </c>
      <c r="F135" s="7">
        <f t="shared" si="4"/>
        <v>720.86</v>
      </c>
      <c r="G135" s="7">
        <v>720.86</v>
      </c>
      <c r="H135" s="7"/>
      <c r="I135" s="7">
        <f t="shared" si="5"/>
        <v>720.86</v>
      </c>
      <c r="J135" s="7">
        <v>720.86</v>
      </c>
      <c r="K135" s="7">
        <v>0</v>
      </c>
      <c r="M135" t="s">
        <v>1868</v>
      </c>
    </row>
    <row r="136" spans="1:13">
      <c r="A136" s="261" t="s">
        <v>2787</v>
      </c>
      <c r="D136" s="9">
        <v>2019</v>
      </c>
      <c r="E136" t="s">
        <v>2304</v>
      </c>
      <c r="F136" s="7">
        <f t="shared" si="4"/>
        <v>53.45</v>
      </c>
      <c r="G136" s="7">
        <v>53.45</v>
      </c>
      <c r="H136" s="7"/>
      <c r="I136" s="7">
        <f t="shared" si="5"/>
        <v>53.45</v>
      </c>
      <c r="J136" s="7">
        <v>53.45</v>
      </c>
      <c r="K136" s="7">
        <v>0</v>
      </c>
      <c r="M136" t="s">
        <v>2039</v>
      </c>
    </row>
    <row r="137" spans="1:13">
      <c r="A137" s="261" t="s">
        <v>2788</v>
      </c>
      <c r="D137" s="9">
        <v>2019</v>
      </c>
      <c r="E137" t="s">
        <v>2307</v>
      </c>
      <c r="F137" s="7">
        <f t="shared" si="4"/>
        <v>77.3</v>
      </c>
      <c r="G137" s="7">
        <v>77.3</v>
      </c>
      <c r="H137" s="7"/>
      <c r="I137" s="7">
        <f t="shared" si="5"/>
        <v>27.743998</v>
      </c>
      <c r="J137" s="7">
        <v>27.743998</v>
      </c>
      <c r="K137" s="7">
        <v>0</v>
      </c>
      <c r="M137" t="s">
        <v>2308</v>
      </c>
    </row>
    <row r="138" spans="1:13">
      <c r="A138" s="261" t="s">
        <v>2789</v>
      </c>
      <c r="D138" s="9">
        <v>2019</v>
      </c>
      <c r="E138" t="s">
        <v>2310</v>
      </c>
      <c r="F138" s="7">
        <f t="shared" si="4"/>
        <v>158.09</v>
      </c>
      <c r="G138" s="7">
        <v>158.09</v>
      </c>
      <c r="H138" s="7"/>
      <c r="I138" s="7">
        <f t="shared" si="5"/>
        <v>160</v>
      </c>
      <c r="J138" s="7">
        <v>158.09</v>
      </c>
      <c r="K138" s="7">
        <v>1.91</v>
      </c>
      <c r="M138" t="s">
        <v>1868</v>
      </c>
    </row>
    <row r="139" spans="1:13">
      <c r="A139" s="261" t="s">
        <v>2790</v>
      </c>
      <c r="D139" s="9">
        <v>2019</v>
      </c>
      <c r="E139" t="s">
        <v>2312</v>
      </c>
      <c r="F139" s="7">
        <f t="shared" si="4"/>
        <v>76.9</v>
      </c>
      <c r="G139" s="7">
        <v>76.9</v>
      </c>
      <c r="H139" s="7"/>
      <c r="I139" s="7">
        <f t="shared" si="5"/>
        <v>185</v>
      </c>
      <c r="J139" s="7">
        <v>76.9</v>
      </c>
      <c r="K139" s="7">
        <v>108.1</v>
      </c>
      <c r="M139" t="s">
        <v>2313</v>
      </c>
    </row>
    <row r="140" spans="1:13">
      <c r="A140" s="261" t="s">
        <v>2791</v>
      </c>
      <c r="D140" s="9">
        <v>2019</v>
      </c>
      <c r="E140" t="s">
        <v>2316</v>
      </c>
      <c r="F140" s="7">
        <f t="shared" si="4"/>
        <v>11</v>
      </c>
      <c r="G140" s="7">
        <v>11</v>
      </c>
      <c r="H140" s="7"/>
      <c r="I140" s="7">
        <f t="shared" si="5"/>
        <v>65</v>
      </c>
      <c r="J140" s="7">
        <v>11</v>
      </c>
      <c r="K140" s="7">
        <v>54</v>
      </c>
      <c r="M140" t="s">
        <v>1942</v>
      </c>
    </row>
    <row r="141" spans="1:13">
      <c r="A141" s="261" t="s">
        <v>2792</v>
      </c>
      <c r="D141" s="9">
        <v>2019</v>
      </c>
      <c r="E141" t="s">
        <v>2318</v>
      </c>
      <c r="F141" s="7">
        <f t="shared" si="4"/>
        <v>9.91</v>
      </c>
      <c r="G141" s="7">
        <v>9.91</v>
      </c>
      <c r="H141" s="7"/>
      <c r="I141" s="7">
        <f t="shared" si="5"/>
        <v>15</v>
      </c>
      <c r="J141" s="7">
        <v>9.91</v>
      </c>
      <c r="K141" s="7">
        <v>5.09</v>
      </c>
      <c r="M141" t="s">
        <v>2319</v>
      </c>
    </row>
    <row r="142" spans="1:13">
      <c r="A142" s="261" t="s">
        <v>2793</v>
      </c>
      <c r="D142" s="9">
        <v>2019</v>
      </c>
      <c r="E142" t="s">
        <v>2323</v>
      </c>
      <c r="F142" s="7">
        <f t="shared" si="4"/>
        <v>14.9</v>
      </c>
      <c r="G142" s="7">
        <v>14.9</v>
      </c>
      <c r="H142" s="7"/>
      <c r="I142" s="7">
        <f t="shared" si="5"/>
        <v>116.99</v>
      </c>
      <c r="J142" s="7">
        <v>14.9</v>
      </c>
      <c r="K142" s="7">
        <v>102.09</v>
      </c>
      <c r="M142" t="s">
        <v>2324</v>
      </c>
    </row>
    <row r="143" spans="1:13">
      <c r="A143" s="261" t="s">
        <v>2794</v>
      </c>
      <c r="D143" s="9">
        <v>2019</v>
      </c>
      <c r="E143" t="s">
        <v>2328</v>
      </c>
      <c r="F143" s="7">
        <f t="shared" si="4"/>
        <v>140.09</v>
      </c>
      <c r="G143" s="7">
        <v>140.09</v>
      </c>
      <c r="H143" s="7"/>
      <c r="I143" s="7">
        <f t="shared" si="5"/>
        <v>140.09</v>
      </c>
      <c r="J143" s="7">
        <v>140.09</v>
      </c>
      <c r="K143" s="7">
        <v>0</v>
      </c>
      <c r="M143" t="s">
        <v>2177</v>
      </c>
    </row>
    <row r="144" spans="1:13">
      <c r="A144" s="261" t="s">
        <v>2795</v>
      </c>
      <c r="D144" s="9">
        <v>2019</v>
      </c>
      <c r="E144" t="s">
        <v>2332</v>
      </c>
      <c r="F144" s="7">
        <f t="shared" si="4"/>
        <v>208.62</v>
      </c>
      <c r="G144" s="7">
        <v>208.62</v>
      </c>
      <c r="H144" s="7"/>
      <c r="I144" s="7">
        <f t="shared" si="5"/>
        <v>208.62</v>
      </c>
      <c r="J144" s="7">
        <v>208.62</v>
      </c>
      <c r="K144" s="7">
        <v>0</v>
      </c>
      <c r="M144" t="s">
        <v>2015</v>
      </c>
    </row>
    <row r="145" spans="1:13">
      <c r="A145" s="261" t="s">
        <v>2796</v>
      </c>
      <c r="D145" s="9">
        <v>2019</v>
      </c>
      <c r="E145" t="s">
        <v>2334</v>
      </c>
      <c r="F145" s="7">
        <f t="shared" si="4"/>
        <v>104.55</v>
      </c>
      <c r="G145" s="7">
        <v>104.55</v>
      </c>
      <c r="H145" s="7"/>
      <c r="I145" s="7">
        <f t="shared" si="5"/>
        <v>104.55</v>
      </c>
      <c r="J145" s="7">
        <v>104.55</v>
      </c>
      <c r="K145" s="7">
        <v>0</v>
      </c>
      <c r="M145" t="s">
        <v>2015</v>
      </c>
    </row>
    <row r="146" spans="1:13">
      <c r="A146" s="261" t="s">
        <v>2797</v>
      </c>
      <c r="D146" s="9">
        <v>2019</v>
      </c>
      <c r="E146" t="s">
        <v>2338</v>
      </c>
      <c r="F146" s="7">
        <f t="shared" si="4"/>
        <v>250.01</v>
      </c>
      <c r="G146" s="7">
        <v>250.01</v>
      </c>
      <c r="H146" s="7"/>
      <c r="I146" s="7">
        <f t="shared" si="5"/>
        <v>174.193361</v>
      </c>
      <c r="J146" s="7">
        <v>174.193361</v>
      </c>
      <c r="K146" s="7">
        <v>0</v>
      </c>
      <c r="M146" t="s">
        <v>2339</v>
      </c>
    </row>
    <row r="147" spans="1:13">
      <c r="A147" s="261" t="s">
        <v>2798</v>
      </c>
      <c r="D147" s="9">
        <v>2019</v>
      </c>
      <c r="E147" t="s">
        <v>2343</v>
      </c>
      <c r="F147" s="7">
        <f t="shared" si="4"/>
        <v>204.23</v>
      </c>
      <c r="G147" s="7">
        <v>204.23</v>
      </c>
      <c r="H147" s="7"/>
      <c r="I147" s="7">
        <f t="shared" si="5"/>
        <v>166.804093</v>
      </c>
      <c r="J147" s="7">
        <f>166.804093</f>
        <v>166.804093</v>
      </c>
      <c r="K147" s="7">
        <v>0</v>
      </c>
      <c r="M147" t="s">
        <v>2344</v>
      </c>
    </row>
    <row r="148" spans="1:13">
      <c r="A148" s="261" t="s">
        <v>2799</v>
      </c>
      <c r="D148" s="9">
        <v>2019</v>
      </c>
      <c r="E148" t="s">
        <v>2348</v>
      </c>
      <c r="F148" s="7">
        <f t="shared" si="4"/>
        <v>403.82</v>
      </c>
      <c r="G148" s="7">
        <v>403.82</v>
      </c>
      <c r="H148" s="7"/>
      <c r="I148" s="7">
        <f t="shared" si="5"/>
        <v>408.192788</v>
      </c>
      <c r="J148" s="7">
        <v>403.82</v>
      </c>
      <c r="K148" s="7">
        <f>408.192788-J148</f>
        <v>4.37278800000001</v>
      </c>
      <c r="M148" t="s">
        <v>2349</v>
      </c>
    </row>
    <row r="149" spans="1:13">
      <c r="A149" s="261" t="s">
        <v>2800</v>
      </c>
      <c r="D149" s="9">
        <v>2019</v>
      </c>
      <c r="E149" t="s">
        <v>2353</v>
      </c>
      <c r="F149" s="7">
        <f t="shared" si="4"/>
        <v>78</v>
      </c>
      <c r="G149" s="7">
        <v>78</v>
      </c>
      <c r="H149" s="7"/>
      <c r="I149" s="7">
        <f t="shared" si="5"/>
        <v>78</v>
      </c>
      <c r="J149" s="7">
        <v>78</v>
      </c>
      <c r="K149" s="7">
        <v>0</v>
      </c>
      <c r="M149" t="s">
        <v>1963</v>
      </c>
    </row>
    <row r="150" spans="1:13">
      <c r="A150" s="261" t="s">
        <v>2801</v>
      </c>
      <c r="D150" s="9">
        <v>2019</v>
      </c>
      <c r="E150" t="s">
        <v>2355</v>
      </c>
      <c r="F150" s="7">
        <f t="shared" si="4"/>
        <v>113.76</v>
      </c>
      <c r="G150" s="7">
        <v>113.76</v>
      </c>
      <c r="H150" s="7"/>
      <c r="I150" s="7">
        <f t="shared" si="5"/>
        <v>200.094525</v>
      </c>
      <c r="J150" s="7">
        <v>113.76</v>
      </c>
      <c r="K150" s="7">
        <f>200.094525-J150</f>
        <v>86.334525</v>
      </c>
      <c r="M150" t="s">
        <v>2356</v>
      </c>
    </row>
    <row r="151" spans="1:13">
      <c r="A151" s="261" t="s">
        <v>2802</v>
      </c>
      <c r="D151" s="9">
        <v>2019</v>
      </c>
      <c r="E151" t="s">
        <v>2360</v>
      </c>
      <c r="F151" s="7">
        <f t="shared" si="4"/>
        <v>457.1</v>
      </c>
      <c r="G151" s="7">
        <v>457.1</v>
      </c>
      <c r="H151" s="7"/>
      <c r="I151" s="7">
        <f t="shared" si="5"/>
        <v>457.1</v>
      </c>
      <c r="J151" s="7">
        <v>457.1</v>
      </c>
      <c r="K151" s="7">
        <v>0</v>
      </c>
      <c r="M151" t="s">
        <v>2362</v>
      </c>
    </row>
    <row r="152" spans="1:13">
      <c r="A152" s="261" t="s">
        <v>2803</v>
      </c>
      <c r="D152" s="9">
        <v>2019</v>
      </c>
      <c r="E152" t="s">
        <v>2370</v>
      </c>
      <c r="F152" s="7">
        <f t="shared" si="4"/>
        <v>57.76</v>
      </c>
      <c r="G152" s="7">
        <v>57.76</v>
      </c>
      <c r="H152" s="7"/>
      <c r="I152" s="7">
        <f t="shared" si="5"/>
        <v>57.76</v>
      </c>
      <c r="J152" s="7">
        <v>57.76</v>
      </c>
      <c r="K152" s="7">
        <v>0</v>
      </c>
      <c r="M152" t="s">
        <v>2028</v>
      </c>
    </row>
    <row r="153" spans="1:13">
      <c r="A153" s="261" t="s">
        <v>2804</v>
      </c>
      <c r="D153" s="9">
        <v>2019</v>
      </c>
      <c r="E153" t="s">
        <v>2373</v>
      </c>
      <c r="F153" s="7">
        <f t="shared" si="4"/>
        <v>2.58</v>
      </c>
      <c r="G153" s="7">
        <v>2.58</v>
      </c>
      <c r="H153" s="7"/>
      <c r="I153" s="7">
        <f t="shared" si="5"/>
        <v>2.58</v>
      </c>
      <c r="J153" s="7">
        <v>2.58</v>
      </c>
      <c r="K153" s="7">
        <v>0</v>
      </c>
      <c r="M153" t="s">
        <v>1852</v>
      </c>
    </row>
    <row r="154" spans="1:13">
      <c r="A154" s="261" t="s">
        <v>2805</v>
      </c>
      <c r="D154" s="9">
        <v>2019</v>
      </c>
      <c r="E154" t="s">
        <v>2375</v>
      </c>
      <c r="F154" s="7">
        <f t="shared" si="4"/>
        <v>2300</v>
      </c>
      <c r="G154" s="7">
        <v>2300</v>
      </c>
      <c r="H154" s="7"/>
      <c r="I154" s="7">
        <f t="shared" si="5"/>
        <v>2300</v>
      </c>
      <c r="J154" s="7">
        <v>2300</v>
      </c>
      <c r="K154" s="7">
        <v>0</v>
      </c>
      <c r="M154" t="s">
        <v>2255</v>
      </c>
    </row>
    <row r="155" spans="1:13">
      <c r="A155" s="261" t="s">
        <v>2806</v>
      </c>
      <c r="D155" s="9">
        <v>2019</v>
      </c>
      <c r="E155" t="s">
        <v>2378</v>
      </c>
      <c r="F155" s="7">
        <f t="shared" si="4"/>
        <v>200</v>
      </c>
      <c r="G155" s="7">
        <v>200</v>
      </c>
      <c r="H155" s="7"/>
      <c r="I155" s="7">
        <f t="shared" si="5"/>
        <v>196.1</v>
      </c>
      <c r="J155" s="7">
        <v>196.1</v>
      </c>
      <c r="K155" s="7">
        <v>0</v>
      </c>
      <c r="M155" t="s">
        <v>1852</v>
      </c>
    </row>
    <row r="156" spans="1:13">
      <c r="A156" s="261" t="s">
        <v>2807</v>
      </c>
      <c r="D156" s="9">
        <v>2019</v>
      </c>
      <c r="E156" t="s">
        <v>2382</v>
      </c>
      <c r="F156" s="7">
        <f t="shared" si="4"/>
        <v>212</v>
      </c>
      <c r="G156" s="7">
        <v>212</v>
      </c>
      <c r="H156" s="7"/>
      <c r="I156" s="7">
        <f t="shared" si="5"/>
        <v>216.8</v>
      </c>
      <c r="J156" s="7">
        <v>212</v>
      </c>
      <c r="K156" s="7">
        <v>4.80000000000001</v>
      </c>
      <c r="M156" t="s">
        <v>2258</v>
      </c>
    </row>
    <row r="157" spans="1:13">
      <c r="A157" s="261" t="s">
        <v>2808</v>
      </c>
      <c r="D157" s="9">
        <v>2019</v>
      </c>
      <c r="E157" t="s">
        <v>2385</v>
      </c>
      <c r="F157" s="7">
        <f t="shared" si="4"/>
        <v>600</v>
      </c>
      <c r="G157" s="7">
        <v>600</v>
      </c>
      <c r="H157" s="7"/>
      <c r="I157" s="7">
        <f t="shared" si="5"/>
        <v>600</v>
      </c>
      <c r="J157" s="7">
        <v>600</v>
      </c>
      <c r="K157" s="7">
        <v>0</v>
      </c>
      <c r="M157" t="s">
        <v>1868</v>
      </c>
    </row>
    <row r="158" spans="1:13">
      <c r="A158" s="261" t="s">
        <v>2809</v>
      </c>
      <c r="D158" s="9">
        <v>2019</v>
      </c>
      <c r="E158" t="s">
        <v>2387</v>
      </c>
      <c r="F158" s="7">
        <f t="shared" si="4"/>
        <v>2000.88</v>
      </c>
      <c r="G158" s="7">
        <v>2000.88</v>
      </c>
      <c r="H158" s="7"/>
      <c r="I158" s="7">
        <f t="shared" si="5"/>
        <v>1250.88</v>
      </c>
      <c r="J158" s="7">
        <v>1250.88</v>
      </c>
      <c r="K158" s="7">
        <v>0</v>
      </c>
      <c r="M158" t="s">
        <v>2015</v>
      </c>
    </row>
    <row r="159" spans="1:13">
      <c r="A159" s="261" t="s">
        <v>2810</v>
      </c>
      <c r="D159" s="9">
        <v>2019</v>
      </c>
      <c r="E159" s="2" t="s">
        <v>2390</v>
      </c>
      <c r="F159" s="7">
        <f t="shared" si="4"/>
        <v>101.4</v>
      </c>
      <c r="G159" s="7">
        <v>101.4</v>
      </c>
      <c r="H159" s="7"/>
      <c r="I159" s="7">
        <f t="shared" si="5"/>
        <v>101.4</v>
      </c>
      <c r="J159" s="7">
        <v>101.4</v>
      </c>
      <c r="K159" s="7">
        <v>0</v>
      </c>
      <c r="M159" t="s">
        <v>1868</v>
      </c>
    </row>
    <row r="160" spans="1:13">
      <c r="A160" s="261" t="s">
        <v>2811</v>
      </c>
      <c r="D160" s="9">
        <v>2019</v>
      </c>
      <c r="E160" t="s">
        <v>2392</v>
      </c>
      <c r="F160" s="7">
        <f t="shared" si="4"/>
        <v>251.97</v>
      </c>
      <c r="G160" s="7">
        <v>251.97</v>
      </c>
      <c r="H160" s="7"/>
      <c r="I160" s="7">
        <f t="shared" si="5"/>
        <v>251.97</v>
      </c>
      <c r="J160" s="7">
        <v>251.97</v>
      </c>
      <c r="K160" s="7">
        <v>0</v>
      </c>
      <c r="M160" t="s">
        <v>2393</v>
      </c>
    </row>
    <row r="161" spans="1:13">
      <c r="A161" s="261" t="s">
        <v>2812</v>
      </c>
      <c r="D161" s="9">
        <v>2019</v>
      </c>
      <c r="E161" t="s">
        <v>2395</v>
      </c>
      <c r="F161" s="7">
        <f t="shared" si="4"/>
        <v>250.65</v>
      </c>
      <c r="G161" s="7">
        <v>250.65</v>
      </c>
      <c r="H161" s="7"/>
      <c r="I161" s="7">
        <f t="shared" si="5"/>
        <v>250.65</v>
      </c>
      <c r="J161" s="7">
        <v>250.65</v>
      </c>
      <c r="K161" s="7">
        <v>0</v>
      </c>
      <c r="M161" t="s">
        <v>2396</v>
      </c>
    </row>
    <row r="162" spans="1:13">
      <c r="A162" s="261" t="s">
        <v>2813</v>
      </c>
      <c r="D162" s="9">
        <v>2020</v>
      </c>
      <c r="E162" t="s">
        <v>2415</v>
      </c>
      <c r="F162" s="7">
        <f t="shared" si="4"/>
        <v>161</v>
      </c>
      <c r="G162" s="7">
        <v>161</v>
      </c>
      <c r="H162" s="7"/>
      <c r="I162" s="7">
        <f t="shared" si="5"/>
        <v>1072.72</v>
      </c>
      <c r="J162" s="7">
        <v>161</v>
      </c>
      <c r="K162" s="7">
        <v>911.72</v>
      </c>
      <c r="M162" t="s">
        <v>2039</v>
      </c>
    </row>
    <row r="163" spans="1:13">
      <c r="A163" s="261" t="s">
        <v>2814</v>
      </c>
      <c r="D163" s="9">
        <v>2020</v>
      </c>
      <c r="E163" t="s">
        <v>2418</v>
      </c>
      <c r="F163" s="7">
        <f t="shared" si="4"/>
        <v>42.7</v>
      </c>
      <c r="G163" s="7">
        <v>42.7</v>
      </c>
      <c r="H163" s="7"/>
      <c r="I163" s="7">
        <f t="shared" si="5"/>
        <v>110.975992</v>
      </c>
      <c r="J163" s="7">
        <v>42.7</v>
      </c>
      <c r="K163" s="7">
        <v>68.275992</v>
      </c>
      <c r="M163" t="s">
        <v>2419</v>
      </c>
    </row>
    <row r="164" spans="1:13">
      <c r="A164" s="261" t="s">
        <v>2815</v>
      </c>
      <c r="D164" s="9">
        <v>2020</v>
      </c>
      <c r="E164" t="s">
        <v>2433</v>
      </c>
      <c r="F164" s="7">
        <f t="shared" si="4"/>
        <v>7.9</v>
      </c>
      <c r="G164" s="7">
        <v>7.9</v>
      </c>
      <c r="H164" s="7"/>
      <c r="I164" s="7">
        <f t="shared" si="5"/>
        <v>175.481922</v>
      </c>
      <c r="J164" s="7">
        <v>7.9</v>
      </c>
      <c r="K164" s="7">
        <v>167.581922</v>
      </c>
      <c r="M164" t="s">
        <v>1971</v>
      </c>
    </row>
    <row r="165" spans="1:13">
      <c r="A165" s="261" t="s">
        <v>2816</v>
      </c>
      <c r="D165" s="9">
        <v>2020</v>
      </c>
      <c r="E165" t="s">
        <v>2437</v>
      </c>
      <c r="F165" s="7">
        <f t="shared" si="4"/>
        <v>20.34</v>
      </c>
      <c r="G165" s="7">
        <v>20.34</v>
      </c>
      <c r="H165" s="7"/>
      <c r="I165" s="7">
        <f t="shared" si="5"/>
        <v>368.346215</v>
      </c>
      <c r="J165" s="7">
        <v>20.34</v>
      </c>
      <c r="K165" s="7">
        <v>348.006215</v>
      </c>
      <c r="M165" t="s">
        <v>2356</v>
      </c>
    </row>
    <row r="166" spans="1:13">
      <c r="A166" s="261" t="s">
        <v>2817</v>
      </c>
      <c r="D166" s="9">
        <v>2020</v>
      </c>
      <c r="E166" t="s">
        <v>2443</v>
      </c>
      <c r="F166" s="7">
        <f t="shared" si="4"/>
        <v>5.2</v>
      </c>
      <c r="G166" s="7">
        <v>5.2</v>
      </c>
      <c r="H166" s="7"/>
      <c r="I166" s="7">
        <f t="shared" si="5"/>
        <v>5.2</v>
      </c>
      <c r="J166" s="7">
        <v>5.2</v>
      </c>
      <c r="K166" s="7">
        <v>0</v>
      </c>
      <c r="M166" t="s">
        <v>1891</v>
      </c>
    </row>
    <row r="167" spans="1:13">
      <c r="A167" s="261" t="s">
        <v>2818</v>
      </c>
      <c r="D167" s="9">
        <v>2020</v>
      </c>
      <c r="E167" t="s">
        <v>2450</v>
      </c>
      <c r="F167" s="7">
        <f t="shared" si="4"/>
        <v>971.87</v>
      </c>
      <c r="G167" s="7">
        <v>971.87</v>
      </c>
      <c r="H167" s="7"/>
      <c r="I167" s="7">
        <f t="shared" si="5"/>
        <v>971.87</v>
      </c>
      <c r="J167" s="7">
        <v>971.87</v>
      </c>
      <c r="K167" s="7">
        <v>0</v>
      </c>
      <c r="M167" t="s">
        <v>2280</v>
      </c>
    </row>
    <row r="168" spans="1:13">
      <c r="A168" s="261" t="s">
        <v>2819</v>
      </c>
      <c r="D168" s="9">
        <v>2020</v>
      </c>
      <c r="E168" t="s">
        <v>2455</v>
      </c>
      <c r="F168" s="7">
        <f t="shared" si="4"/>
        <v>400</v>
      </c>
      <c r="G168" s="7">
        <v>400</v>
      </c>
      <c r="H168" s="7"/>
      <c r="I168" s="7">
        <f t="shared" si="5"/>
        <v>400</v>
      </c>
      <c r="J168" s="7">
        <v>400</v>
      </c>
      <c r="K168" s="7">
        <v>0</v>
      </c>
      <c r="M168" t="s">
        <v>2280</v>
      </c>
    </row>
    <row r="169" spans="1:13">
      <c r="A169" s="261" t="s">
        <v>2820</v>
      </c>
      <c r="D169" s="9">
        <v>2020</v>
      </c>
      <c r="E169" t="s">
        <v>2457</v>
      </c>
      <c r="F169" s="7">
        <f t="shared" si="4"/>
        <v>100</v>
      </c>
      <c r="G169" s="7">
        <v>100</v>
      </c>
      <c r="H169" s="7"/>
      <c r="I169" s="7">
        <f t="shared" si="5"/>
        <v>100</v>
      </c>
      <c r="J169" s="7">
        <v>100</v>
      </c>
      <c r="K169" s="7">
        <v>0</v>
      </c>
      <c r="M169" t="s">
        <v>2280</v>
      </c>
    </row>
    <row r="170" spans="1:13">
      <c r="A170" s="261" t="s">
        <v>2821</v>
      </c>
      <c r="D170" s="9">
        <v>2020</v>
      </c>
      <c r="E170" t="s">
        <v>2459</v>
      </c>
      <c r="F170" s="7">
        <f t="shared" si="4"/>
        <v>300</v>
      </c>
      <c r="G170" s="7">
        <v>300</v>
      </c>
      <c r="H170" s="7"/>
      <c r="I170" s="7">
        <f t="shared" si="5"/>
        <v>300</v>
      </c>
      <c r="J170" s="7">
        <v>300</v>
      </c>
      <c r="K170" s="7">
        <v>0</v>
      </c>
      <c r="M170" t="s">
        <v>1879</v>
      </c>
    </row>
    <row r="171" spans="1:13">
      <c r="A171" s="261" t="s">
        <v>2822</v>
      </c>
      <c r="D171" s="9">
        <v>2020</v>
      </c>
      <c r="E171" t="s">
        <v>2461</v>
      </c>
      <c r="F171" s="7">
        <f t="shared" si="4"/>
        <v>279.8</v>
      </c>
      <c r="G171" s="7">
        <v>279.8</v>
      </c>
      <c r="H171" s="7"/>
      <c r="I171" s="7">
        <f t="shared" si="5"/>
        <v>279.8</v>
      </c>
      <c r="J171" s="7">
        <v>279.8</v>
      </c>
      <c r="K171" s="7">
        <v>0</v>
      </c>
      <c r="M171" t="s">
        <v>2462</v>
      </c>
    </row>
    <row r="172" spans="1:13">
      <c r="A172" s="261" t="s">
        <v>2823</v>
      </c>
      <c r="D172" s="9">
        <v>2021</v>
      </c>
      <c r="E172" t="s">
        <v>2469</v>
      </c>
      <c r="F172" s="7">
        <f t="shared" si="4"/>
        <v>1100</v>
      </c>
      <c r="G172" s="7">
        <v>1100</v>
      </c>
      <c r="H172" s="7"/>
      <c r="I172" s="7">
        <f t="shared" si="5"/>
        <v>718.033926999999</v>
      </c>
      <c r="J172" s="7">
        <v>718.033926999999</v>
      </c>
      <c r="K172" s="7">
        <v>0</v>
      </c>
      <c r="M172" t="s">
        <v>1737</v>
      </c>
    </row>
    <row r="173" spans="1:13">
      <c r="A173" s="261" t="s">
        <v>2824</v>
      </c>
      <c r="D173" s="9">
        <v>2021</v>
      </c>
      <c r="E173" t="s">
        <v>2473</v>
      </c>
      <c r="F173" s="7">
        <f t="shared" si="4"/>
        <v>300</v>
      </c>
      <c r="G173" s="7">
        <v>300</v>
      </c>
      <c r="H173" s="7"/>
      <c r="I173" s="7">
        <f t="shared" si="5"/>
        <v>287.736</v>
      </c>
      <c r="J173" s="7">
        <v>287.736</v>
      </c>
      <c r="K173" s="7">
        <v>0</v>
      </c>
      <c r="M173" t="s">
        <v>2308</v>
      </c>
    </row>
    <row r="174" spans="1:13">
      <c r="A174" s="261" t="s">
        <v>2825</v>
      </c>
      <c r="D174" s="9">
        <v>2021</v>
      </c>
      <c r="E174" t="s">
        <v>2477</v>
      </c>
      <c r="F174" s="7">
        <f t="shared" si="4"/>
        <v>300</v>
      </c>
      <c r="G174" s="7">
        <v>300</v>
      </c>
      <c r="H174" s="7"/>
      <c r="I174" s="7">
        <f t="shared" si="5"/>
        <v>300</v>
      </c>
      <c r="J174" s="7">
        <v>300</v>
      </c>
      <c r="K174" s="7">
        <v>0</v>
      </c>
      <c r="M174" t="s">
        <v>2051</v>
      </c>
    </row>
    <row r="175" spans="1:13">
      <c r="A175" s="261" t="s">
        <v>2826</v>
      </c>
      <c r="D175" s="9">
        <v>2021</v>
      </c>
      <c r="E175" t="s">
        <v>2482</v>
      </c>
      <c r="F175" s="7">
        <f t="shared" si="4"/>
        <v>172</v>
      </c>
      <c r="G175" s="7">
        <v>172</v>
      </c>
      <c r="H175" s="7"/>
      <c r="I175" s="7">
        <f t="shared" si="5"/>
        <v>147.75</v>
      </c>
      <c r="J175" s="7">
        <v>147.75</v>
      </c>
      <c r="K175" s="7">
        <v>0</v>
      </c>
      <c r="M175" t="s">
        <v>1770</v>
      </c>
    </row>
    <row r="176" spans="1:13">
      <c r="A176" s="261" t="s">
        <v>2827</v>
      </c>
      <c r="D176" s="9">
        <v>2021</v>
      </c>
      <c r="E176" t="s">
        <v>2486</v>
      </c>
      <c r="F176" s="7">
        <f t="shared" si="4"/>
        <v>100</v>
      </c>
      <c r="G176" s="7">
        <v>100</v>
      </c>
      <c r="H176" s="7"/>
      <c r="I176" s="7">
        <f t="shared" si="5"/>
        <v>100</v>
      </c>
      <c r="J176" s="7">
        <v>100</v>
      </c>
      <c r="K176" s="7">
        <v>0</v>
      </c>
      <c r="M176" t="s">
        <v>1974</v>
      </c>
    </row>
    <row r="177" spans="1:13">
      <c r="A177" s="261" t="s">
        <v>2828</v>
      </c>
      <c r="D177" s="9">
        <v>2021</v>
      </c>
      <c r="E177" t="s">
        <v>2491</v>
      </c>
      <c r="F177" s="7">
        <f t="shared" si="4"/>
        <v>500</v>
      </c>
      <c r="G177" s="7">
        <v>500</v>
      </c>
      <c r="H177" s="7"/>
      <c r="I177" s="7">
        <f t="shared" si="5"/>
        <v>835.99</v>
      </c>
      <c r="J177" s="7">
        <v>500</v>
      </c>
      <c r="K177" s="7">
        <v>335.99</v>
      </c>
      <c r="M177" t="s">
        <v>2344</v>
      </c>
    </row>
    <row r="178" spans="1:13">
      <c r="A178" s="261" t="s">
        <v>2829</v>
      </c>
      <c r="D178" s="9">
        <v>2021</v>
      </c>
      <c r="E178" t="s">
        <v>2496</v>
      </c>
      <c r="F178" s="7">
        <f t="shared" si="4"/>
        <v>30</v>
      </c>
      <c r="G178" s="7">
        <v>30</v>
      </c>
      <c r="H178" s="7"/>
      <c r="I178" s="7">
        <f t="shared" si="5"/>
        <v>30</v>
      </c>
      <c r="J178" s="7">
        <v>30</v>
      </c>
      <c r="K178" s="7">
        <v>0</v>
      </c>
      <c r="M178" t="s">
        <v>2497</v>
      </c>
    </row>
    <row r="179" spans="1:13">
      <c r="A179" s="261" t="s">
        <v>2830</v>
      </c>
      <c r="D179" s="9">
        <v>2021</v>
      </c>
      <c r="E179" t="s">
        <v>2501</v>
      </c>
      <c r="F179" s="7">
        <f t="shared" si="4"/>
        <v>200</v>
      </c>
      <c r="G179" s="7">
        <v>200</v>
      </c>
      <c r="H179" s="7"/>
      <c r="I179" s="7">
        <f t="shared" si="5"/>
        <v>182.0812</v>
      </c>
      <c r="J179" s="7">
        <v>182.0812</v>
      </c>
      <c r="K179" s="7">
        <v>0</v>
      </c>
      <c r="M179" t="s">
        <v>2002</v>
      </c>
    </row>
    <row r="180" spans="1:13">
      <c r="A180" s="261" t="s">
        <v>2831</v>
      </c>
      <c r="D180" s="9">
        <v>2021</v>
      </c>
      <c r="E180" t="s">
        <v>2507</v>
      </c>
      <c r="F180" s="7">
        <f t="shared" si="4"/>
        <v>500</v>
      </c>
      <c r="G180" s="7">
        <v>500</v>
      </c>
      <c r="H180" s="7"/>
      <c r="I180" s="7">
        <f t="shared" si="5"/>
        <v>497.16696</v>
      </c>
      <c r="J180" s="7">
        <v>497.16696</v>
      </c>
      <c r="K180" s="7">
        <v>0</v>
      </c>
      <c r="M180" t="s">
        <v>2015</v>
      </c>
    </row>
    <row r="181" spans="1:13">
      <c r="A181" s="261" t="s">
        <v>2832</v>
      </c>
      <c r="D181" s="9">
        <v>2021</v>
      </c>
      <c r="E181" t="s">
        <v>2510</v>
      </c>
      <c r="F181" s="7">
        <f t="shared" si="4"/>
        <v>1435.49</v>
      </c>
      <c r="G181" s="7">
        <v>1435.49</v>
      </c>
      <c r="H181" s="7"/>
      <c r="I181" s="7">
        <f t="shared" si="5"/>
        <v>1420.097883</v>
      </c>
      <c r="J181" s="7">
        <v>1420.097883</v>
      </c>
      <c r="K181" s="7">
        <v>0</v>
      </c>
      <c r="M181" t="s">
        <v>1891</v>
      </c>
    </row>
    <row r="182" spans="1:13">
      <c r="A182" s="261" t="s">
        <v>2833</v>
      </c>
      <c r="D182" s="9">
        <v>2021</v>
      </c>
      <c r="E182" t="s">
        <v>2513</v>
      </c>
      <c r="F182" s="7">
        <f t="shared" si="4"/>
        <v>60</v>
      </c>
      <c r="G182" s="7">
        <v>60</v>
      </c>
      <c r="H182" s="7"/>
      <c r="I182" s="7">
        <f t="shared" si="5"/>
        <v>56.18</v>
      </c>
      <c r="J182" s="7">
        <v>56.18</v>
      </c>
      <c r="K182" s="7">
        <v>0</v>
      </c>
      <c r="M182" t="s">
        <v>1822</v>
      </c>
    </row>
    <row r="183" spans="1:13">
      <c r="A183" s="261" t="s">
        <v>2834</v>
      </c>
      <c r="D183" s="9">
        <v>2021</v>
      </c>
      <c r="E183" s="12" t="s">
        <v>2608</v>
      </c>
      <c r="F183" s="7">
        <f t="shared" si="4"/>
        <v>85</v>
      </c>
      <c r="G183" s="7">
        <v>85</v>
      </c>
      <c r="H183" s="7"/>
      <c r="I183" s="7">
        <f t="shared" si="5"/>
        <v>85</v>
      </c>
      <c r="J183" s="7">
        <v>85</v>
      </c>
      <c r="K183" s="7">
        <v>0</v>
      </c>
      <c r="M183" t="s">
        <v>1716</v>
      </c>
    </row>
    <row r="184" spans="1:13">
      <c r="A184" s="261" t="s">
        <v>2835</v>
      </c>
      <c r="D184" s="9">
        <v>2021</v>
      </c>
      <c r="E184" t="s">
        <v>2519</v>
      </c>
      <c r="F184" s="7">
        <f t="shared" si="4"/>
        <v>600</v>
      </c>
      <c r="G184" s="7">
        <v>600</v>
      </c>
      <c r="H184" s="7"/>
      <c r="I184" s="7">
        <f t="shared" si="5"/>
        <v>600</v>
      </c>
      <c r="J184" s="7">
        <v>600</v>
      </c>
      <c r="K184" s="7">
        <v>0</v>
      </c>
      <c r="M184" t="s">
        <v>2319</v>
      </c>
    </row>
    <row r="185" spans="1:13">
      <c r="A185" s="261" t="s">
        <v>2836</v>
      </c>
      <c r="D185" s="9">
        <v>2021</v>
      </c>
      <c r="E185" t="s">
        <v>2521</v>
      </c>
      <c r="F185" s="7">
        <f t="shared" si="4"/>
        <v>180</v>
      </c>
      <c r="G185" s="7">
        <v>180</v>
      </c>
      <c r="H185" s="7"/>
      <c r="I185" s="7">
        <f t="shared" si="5"/>
        <v>180</v>
      </c>
      <c r="J185" s="7">
        <v>180</v>
      </c>
      <c r="K185" s="7">
        <v>0</v>
      </c>
      <c r="M185" t="s">
        <v>2522</v>
      </c>
    </row>
    <row r="186" spans="1:13">
      <c r="A186" s="261" t="s">
        <v>2837</v>
      </c>
      <c r="D186" s="9">
        <v>2021</v>
      </c>
      <c r="E186" t="s">
        <v>2524</v>
      </c>
      <c r="F186" s="7">
        <f t="shared" si="4"/>
        <v>1000</v>
      </c>
      <c r="G186" s="7">
        <v>1000</v>
      </c>
      <c r="H186" s="7"/>
      <c r="I186" s="7">
        <f t="shared" si="5"/>
        <v>1000</v>
      </c>
      <c r="J186" s="7">
        <v>1000</v>
      </c>
      <c r="K186" s="7">
        <v>0</v>
      </c>
      <c r="M186" t="s">
        <v>1868</v>
      </c>
    </row>
    <row r="187" spans="1:13">
      <c r="A187" s="261" t="s">
        <v>2838</v>
      </c>
      <c r="D187" s="9">
        <v>2022</v>
      </c>
      <c r="E187" t="s">
        <v>2527</v>
      </c>
      <c r="F187" s="7">
        <f t="shared" si="4"/>
        <v>2700</v>
      </c>
      <c r="G187" s="7">
        <v>2700</v>
      </c>
      <c r="H187" s="7"/>
      <c r="I187" s="7">
        <f t="shared" si="5"/>
        <v>4617.922</v>
      </c>
      <c r="J187" s="7">
        <v>2700</v>
      </c>
      <c r="K187" s="7">
        <v>1917.922</v>
      </c>
      <c r="M187" t="s">
        <v>2280</v>
      </c>
    </row>
    <row r="188" spans="1:13">
      <c r="A188" s="261" t="s">
        <v>2839</v>
      </c>
      <c r="D188" s="9">
        <v>2022</v>
      </c>
      <c r="E188" t="s">
        <v>2530</v>
      </c>
      <c r="F188" s="7">
        <f t="shared" si="4"/>
        <v>2900</v>
      </c>
      <c r="G188" s="7">
        <v>2900</v>
      </c>
      <c r="H188" s="7"/>
      <c r="I188" s="7">
        <f t="shared" si="5"/>
        <v>2900</v>
      </c>
      <c r="J188" s="7">
        <v>2900</v>
      </c>
      <c r="K188" s="7">
        <v>0</v>
      </c>
      <c r="M188" t="s">
        <v>2280</v>
      </c>
    </row>
    <row r="189" spans="1:13">
      <c r="A189" s="261" t="s">
        <v>2840</v>
      </c>
      <c r="D189" s="9">
        <v>2022</v>
      </c>
      <c r="E189" t="s">
        <v>2533</v>
      </c>
      <c r="F189" s="7">
        <f t="shared" si="4"/>
        <v>900</v>
      </c>
      <c r="G189" s="7">
        <v>900</v>
      </c>
      <c r="H189" s="7"/>
      <c r="I189" s="7">
        <f t="shared" si="5"/>
        <v>900</v>
      </c>
      <c r="J189" s="7">
        <v>900</v>
      </c>
      <c r="K189" s="7">
        <v>0</v>
      </c>
      <c r="M189" t="s">
        <v>2028</v>
      </c>
    </row>
    <row r="190" spans="1:13">
      <c r="A190" s="261" t="s">
        <v>2841</v>
      </c>
      <c r="D190" s="9">
        <v>2022</v>
      </c>
      <c r="E190" t="s">
        <v>2537</v>
      </c>
      <c r="F190" s="7">
        <f t="shared" si="4"/>
        <v>330</v>
      </c>
      <c r="G190" s="7">
        <v>330</v>
      </c>
      <c r="H190" s="7"/>
      <c r="I190" s="7">
        <f t="shared" si="5"/>
        <v>285.738107</v>
      </c>
      <c r="J190" s="7">
        <v>285.738107</v>
      </c>
      <c r="K190" s="7">
        <v>0</v>
      </c>
      <c r="M190" t="s">
        <v>2280</v>
      </c>
    </row>
    <row r="191" spans="1:13">
      <c r="A191" s="261" t="s">
        <v>2842</v>
      </c>
      <c r="D191" s="9">
        <v>2022</v>
      </c>
      <c r="E191" t="s">
        <v>2540</v>
      </c>
      <c r="F191" s="7">
        <f t="shared" si="4"/>
        <v>2900</v>
      </c>
      <c r="G191" s="7">
        <v>2900</v>
      </c>
      <c r="H191" s="7"/>
      <c r="I191" s="7">
        <f t="shared" si="5"/>
        <v>2423.984059</v>
      </c>
      <c r="J191" s="7">
        <v>2423.984059</v>
      </c>
      <c r="K191" s="7">
        <v>0</v>
      </c>
      <c r="M191" t="s">
        <v>2280</v>
      </c>
    </row>
    <row r="192" spans="1:13">
      <c r="A192" s="261" t="s">
        <v>2843</v>
      </c>
      <c r="D192" s="9">
        <v>2022</v>
      </c>
      <c r="E192" s="3" t="s">
        <v>2543</v>
      </c>
      <c r="F192" s="7">
        <f t="shared" si="4"/>
        <v>100</v>
      </c>
      <c r="G192" s="7">
        <v>100</v>
      </c>
      <c r="H192" s="7"/>
      <c r="I192" s="7">
        <f t="shared" si="5"/>
        <v>99.836496</v>
      </c>
      <c r="J192" s="7">
        <v>99.836496</v>
      </c>
      <c r="K192" s="7">
        <v>0</v>
      </c>
      <c r="M192" t="s">
        <v>2544</v>
      </c>
    </row>
    <row r="193" spans="1:13">
      <c r="A193" s="261" t="s">
        <v>2844</v>
      </c>
      <c r="D193" s="9">
        <v>2022</v>
      </c>
      <c r="E193" t="s">
        <v>2549</v>
      </c>
      <c r="F193" s="7">
        <f t="shared" si="4"/>
        <v>200</v>
      </c>
      <c r="G193" s="7">
        <v>200</v>
      </c>
      <c r="H193" s="7"/>
      <c r="I193" s="7">
        <f t="shared" si="5"/>
        <v>199.8</v>
      </c>
      <c r="J193" s="7">
        <v>199.8</v>
      </c>
      <c r="K193" s="7">
        <v>0</v>
      </c>
      <c r="M193" t="s">
        <v>2015</v>
      </c>
    </row>
    <row r="194" spans="1:13">
      <c r="A194" s="261" t="s">
        <v>2845</v>
      </c>
      <c r="D194" s="9">
        <v>2022</v>
      </c>
      <c r="E194" t="s">
        <v>2557</v>
      </c>
      <c r="F194" s="7">
        <f t="shared" ref="F194:F206" si="6">G194+H194</f>
        <v>106.5</v>
      </c>
      <c r="G194" s="7">
        <v>106.5</v>
      </c>
      <c r="H194" s="7"/>
      <c r="I194" s="7">
        <f t="shared" ref="I194:I206" si="7">J194+K194</f>
        <v>106.5</v>
      </c>
      <c r="J194" s="7">
        <v>106.5</v>
      </c>
      <c r="K194" s="7">
        <v>0</v>
      </c>
      <c r="M194" t="s">
        <v>2558</v>
      </c>
    </row>
    <row r="195" spans="1:13">
      <c r="A195" s="261" t="s">
        <v>2846</v>
      </c>
      <c r="D195" s="9">
        <v>2022</v>
      </c>
      <c r="E195" t="s">
        <v>2561</v>
      </c>
      <c r="F195" s="7">
        <f t="shared" si="6"/>
        <v>850</v>
      </c>
      <c r="G195" s="7">
        <v>850</v>
      </c>
      <c r="H195" s="7"/>
      <c r="I195" s="7">
        <f t="shared" si="7"/>
        <v>43.47019</v>
      </c>
      <c r="J195" s="7">
        <v>43.47019</v>
      </c>
      <c r="K195" s="7">
        <v>0</v>
      </c>
      <c r="M195" t="s">
        <v>2249</v>
      </c>
    </row>
    <row r="196" spans="1:13">
      <c r="A196" s="261" t="s">
        <v>2847</v>
      </c>
      <c r="D196" s="9">
        <v>2022</v>
      </c>
      <c r="E196" t="s">
        <v>2564</v>
      </c>
      <c r="F196" s="7">
        <f t="shared" si="6"/>
        <v>400</v>
      </c>
      <c r="G196" s="7">
        <v>400</v>
      </c>
      <c r="H196" s="7"/>
      <c r="I196" s="7">
        <f t="shared" si="7"/>
        <v>400</v>
      </c>
      <c r="J196" s="7">
        <v>400</v>
      </c>
      <c r="K196" s="7">
        <v>0</v>
      </c>
      <c r="M196" t="s">
        <v>2100</v>
      </c>
    </row>
    <row r="197" spans="1:13">
      <c r="A197" s="261" t="s">
        <v>2848</v>
      </c>
      <c r="D197" s="9">
        <v>2022</v>
      </c>
      <c r="E197" t="s">
        <v>1556</v>
      </c>
      <c r="F197" s="7">
        <f t="shared" si="6"/>
        <v>117</v>
      </c>
      <c r="G197" s="7">
        <v>117</v>
      </c>
      <c r="H197" s="7"/>
      <c r="I197" s="7">
        <f t="shared" si="7"/>
        <v>117</v>
      </c>
      <c r="J197" s="7">
        <v>117</v>
      </c>
      <c r="K197" s="7">
        <v>0</v>
      </c>
      <c r="M197" t="s">
        <v>1868</v>
      </c>
    </row>
    <row r="198" spans="1:13">
      <c r="A198" s="261" t="s">
        <v>2849</v>
      </c>
      <c r="D198" s="9">
        <v>2023</v>
      </c>
      <c r="E198" t="s">
        <v>2579</v>
      </c>
      <c r="F198" s="7">
        <f t="shared" si="6"/>
        <v>500</v>
      </c>
      <c r="G198" s="7">
        <v>500</v>
      </c>
      <c r="H198" s="7"/>
      <c r="I198" s="7">
        <f t="shared" si="7"/>
        <v>500</v>
      </c>
      <c r="J198" s="7">
        <v>500</v>
      </c>
      <c r="K198" s="7">
        <v>0</v>
      </c>
      <c r="M198" t="s">
        <v>2544</v>
      </c>
    </row>
    <row r="199" spans="1:13">
      <c r="A199" s="261" t="s">
        <v>2850</v>
      </c>
      <c r="D199" s="9">
        <v>2023</v>
      </c>
      <c r="E199" t="s">
        <v>2567</v>
      </c>
      <c r="F199" s="7">
        <f t="shared" si="6"/>
        <v>2030.8</v>
      </c>
      <c r="G199" s="7">
        <v>2030.8</v>
      </c>
      <c r="H199" s="7"/>
      <c r="I199" s="7">
        <f t="shared" si="7"/>
        <v>1851.217421</v>
      </c>
      <c r="J199" s="7">
        <v>1851.217421</v>
      </c>
      <c r="K199" s="7">
        <v>0</v>
      </c>
      <c r="M199" t="s">
        <v>2249</v>
      </c>
    </row>
    <row r="200" spans="1:13">
      <c r="A200" s="261" t="s">
        <v>2851</v>
      </c>
      <c r="D200" s="9">
        <v>2023</v>
      </c>
      <c r="E200" t="s">
        <v>2570</v>
      </c>
      <c r="F200" s="7">
        <f t="shared" si="6"/>
        <v>2015.93</v>
      </c>
      <c r="G200" s="7">
        <v>2015.93</v>
      </c>
      <c r="H200" s="7"/>
      <c r="I200" s="7">
        <f t="shared" si="7"/>
        <v>1918.942</v>
      </c>
      <c r="J200" s="7">
        <v>1918.942</v>
      </c>
      <c r="K200" s="7">
        <v>0</v>
      </c>
      <c r="M200" t="s">
        <v>2280</v>
      </c>
    </row>
    <row r="201" spans="1:13">
      <c r="A201" s="261" t="s">
        <v>2852</v>
      </c>
      <c r="D201" s="9">
        <v>2023</v>
      </c>
      <c r="E201" t="s">
        <v>2573</v>
      </c>
      <c r="F201" s="7">
        <f t="shared" si="6"/>
        <v>600</v>
      </c>
      <c r="G201" s="7">
        <v>600</v>
      </c>
      <c r="H201" s="7"/>
      <c r="I201" s="7">
        <f t="shared" si="7"/>
        <v>571.522148</v>
      </c>
      <c r="J201" s="7">
        <v>571.522148</v>
      </c>
      <c r="K201" s="7">
        <v>0</v>
      </c>
      <c r="M201" t="s">
        <v>2228</v>
      </c>
    </row>
    <row r="202" spans="1:13">
      <c r="A202" s="261" t="s">
        <v>2853</v>
      </c>
      <c r="D202" s="9">
        <v>2023</v>
      </c>
      <c r="E202" t="s">
        <v>2576</v>
      </c>
      <c r="F202" s="7">
        <f t="shared" si="6"/>
        <v>1585.05</v>
      </c>
      <c r="G202" s="7">
        <v>1585.05</v>
      </c>
      <c r="H202" s="7"/>
      <c r="I202" s="7">
        <f t="shared" si="7"/>
        <v>1585.05</v>
      </c>
      <c r="J202" s="7">
        <v>1585.05</v>
      </c>
      <c r="K202" s="7">
        <v>0</v>
      </c>
      <c r="M202" t="s">
        <v>2280</v>
      </c>
    </row>
    <row r="203" spans="1:13">
      <c r="A203" s="261" t="s">
        <v>2854</v>
      </c>
      <c r="D203" s="9">
        <v>2023</v>
      </c>
      <c r="E203" t="s">
        <v>2581</v>
      </c>
      <c r="F203" s="7">
        <f t="shared" si="6"/>
        <v>1679.57</v>
      </c>
      <c r="G203" s="7">
        <v>1679.57</v>
      </c>
      <c r="H203" s="7"/>
      <c r="I203" s="7">
        <f t="shared" si="7"/>
        <v>1679.57</v>
      </c>
      <c r="J203" s="7">
        <v>1679.57</v>
      </c>
      <c r="K203" s="7">
        <v>0</v>
      </c>
      <c r="M203" t="s">
        <v>2582</v>
      </c>
    </row>
    <row r="204" spans="1:13">
      <c r="A204" s="261" t="s">
        <v>2855</v>
      </c>
      <c r="D204" s="9">
        <v>2023</v>
      </c>
      <c r="E204" s="12" t="s">
        <v>2609</v>
      </c>
      <c r="F204" s="7">
        <f t="shared" si="6"/>
        <v>1250.05</v>
      </c>
      <c r="G204" s="7">
        <v>1250.05</v>
      </c>
      <c r="H204" s="7"/>
      <c r="I204" s="7">
        <f t="shared" si="7"/>
        <v>1250.05</v>
      </c>
      <c r="J204" s="7">
        <v>1250.05</v>
      </c>
      <c r="K204" s="7">
        <v>0</v>
      </c>
      <c r="M204" t="s">
        <v>1963</v>
      </c>
    </row>
    <row r="205" spans="1:13">
      <c r="A205" s="261" t="s">
        <v>2856</v>
      </c>
      <c r="D205" s="9">
        <v>2023</v>
      </c>
      <c r="E205" t="s">
        <v>2585</v>
      </c>
      <c r="F205" s="7">
        <f t="shared" si="6"/>
        <v>177</v>
      </c>
      <c r="G205" s="7">
        <v>177</v>
      </c>
      <c r="H205" s="7"/>
      <c r="I205" s="7">
        <f t="shared" si="7"/>
        <v>177</v>
      </c>
      <c r="J205" s="7">
        <v>177</v>
      </c>
      <c r="K205" s="7">
        <v>0</v>
      </c>
      <c r="M205" t="s">
        <v>2586</v>
      </c>
    </row>
    <row r="206" spans="1:13">
      <c r="A206" s="261" t="s">
        <v>2857</v>
      </c>
      <c r="D206" s="9">
        <v>2023</v>
      </c>
      <c r="E206" t="s">
        <v>2590</v>
      </c>
      <c r="F206" s="7">
        <f t="shared" si="6"/>
        <v>277</v>
      </c>
      <c r="G206" s="7">
        <v>277</v>
      </c>
      <c r="H206" s="7"/>
      <c r="I206" s="7">
        <f t="shared" si="7"/>
        <v>277</v>
      </c>
      <c r="J206" s="7">
        <v>277</v>
      </c>
      <c r="K206" s="7">
        <v>0</v>
      </c>
      <c r="M206" t="s">
        <v>2069</v>
      </c>
    </row>
    <row r="207" spans="1:13">
      <c r="F207" s="7">
        <f>SUM(F2:F206)</f>
        <v>65824.61</v>
      </c>
      <c r="G207" s="7">
        <f>SUBTOTAL(9,G2:G206)</f>
        <v>64828.61</v>
      </c>
      <c r="H207" s="7">
        <f>SUBTOTAL(9,H2:H206)</f>
        <v>996</v>
      </c>
      <c r="I207" s="7">
        <f>SUBTOTAL(9,I2:I206)</f>
        <v>77000.201088</v>
      </c>
      <c r="J207" s="7">
        <f>SUBTOTAL(9,J2:J206)</f>
        <v>61800.935643</v>
      </c>
      <c r="K207" s="7">
        <f>SUBTOTAL(9,K2:K206)</f>
        <v>15199.265445</v>
      </c>
    </row>
    <row r="208" spans="1:13">
      <c r="F208" s="7"/>
      <c r="G208" s="7"/>
      <c r="H208" s="7"/>
      <c r="I208" s="7"/>
      <c r="J208" s="7" t="e">
        <f>J207-#REF!</f>
        <v>#REF!</v>
      </c>
      <c r="K208" s="7" t="e">
        <f>K207-#REF!</f>
        <v>#REF!</v>
      </c>
    </row>
    <row r="209" spans="6:11">
      <c r="F209" s="7"/>
      <c r="G209" s="7"/>
      <c r="H209" s="7"/>
      <c r="I209" s="7"/>
      <c r="J209" s="7"/>
      <c r="K209" s="7"/>
    </row>
    <row r="210" spans="6:11">
      <c r="F210" s="7" t="e">
        <f>F207-#REF!</f>
        <v>#REF!</v>
      </c>
      <c r="G210" s="7" t="e">
        <f>G207-#REF!</f>
        <v>#REF!</v>
      </c>
      <c r="H210" s="7"/>
      <c r="I210" s="7"/>
      <c r="J210" s="7"/>
      <c r="K210" s="7"/>
    </row>
    <row r="211" spans="6:11">
      <c r="F211" s="7"/>
      <c r="G211" s="7"/>
      <c r="H211" s="7"/>
      <c r="I211" s="7"/>
      <c r="J211" s="7"/>
      <c r="K211" s="7"/>
    </row>
    <row r="212" spans="6:11">
      <c r="F212" s="7"/>
      <c r="G212" s="7"/>
      <c r="H212" s="7"/>
      <c r="I212" s="7"/>
      <c r="J212" s="7"/>
      <c r="K212" s="7"/>
    </row>
  </sheetData>
  <autoFilter xmlns:etc="http://www.wps.cn/officeDocument/2017/etCustomData" ref="A1:M208" etc:filterBottomFollowUsedRange="0">
    <extLst/>
  </autoFilter>
  <conditionalFormatting sqref="E$1:E$1048576">
    <cfRule type="duplicateValues" dxfId="0" priority="3"/>
  </conditionalFormatting>
  <conditionalFormatting sqref="E2:E206">
    <cfRule type="duplicateValues" dxfId="0" priority="2"/>
  </conditionalFormatting>
  <conditionalFormatting sqref="E2:E200">
    <cfRule type="duplicateValues" dxfId="0" priority="1"/>
  </conditionalFormatting>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21"/>
  <sheetViews>
    <sheetView workbookViewId="0">
      <selection activeCell="C22" sqref="C22"/>
    </sheetView>
  </sheetViews>
  <sheetFormatPr defaultColWidth="8.89166666666667" defaultRowHeight="13.5" outlineLevelCol="7"/>
  <cols>
    <col min="1" max="1" width="9.66666666666667" customWidth="1"/>
    <col min="2" max="3" width="55.7666666666667" customWidth="1"/>
    <col min="4" max="4" width="16.4416666666667" customWidth="1"/>
    <col min="5" max="5" width="11.8916666666667" customWidth="1"/>
    <col min="6" max="6" width="5.66666666666667" customWidth="1"/>
    <col min="7" max="7" width="9.66666666666667" customWidth="1"/>
    <col min="8" max="8" width="11.8916666666667" customWidth="1"/>
  </cols>
  <sheetData>
    <row r="1" spans="1:8">
      <c r="A1" s="9" t="s">
        <v>2647</v>
      </c>
      <c r="B1" t="s">
        <v>2648</v>
      </c>
      <c r="C1" t="s">
        <v>2648</v>
      </c>
      <c r="D1" t="s">
        <v>2649</v>
      </c>
      <c r="E1" t="s">
        <v>17</v>
      </c>
      <c r="F1" t="s">
        <v>2650</v>
      </c>
      <c r="G1" t="s">
        <v>2651</v>
      </c>
      <c r="H1" t="s">
        <v>17</v>
      </c>
    </row>
    <row r="2" hidden="1" spans="1:8">
      <c r="A2" s="9">
        <v>2017</v>
      </c>
      <c r="B2" t="s">
        <v>2183</v>
      </c>
      <c r="C2" t="s">
        <v>1978</v>
      </c>
      <c r="D2" s="7">
        <v>350</v>
      </c>
      <c r="E2" s="7">
        <v>350</v>
      </c>
      <c r="F2" s="7">
        <v>0</v>
      </c>
      <c r="G2" s="7" t="e">
        <v>#N/A</v>
      </c>
      <c r="H2" s="7">
        <v>350</v>
      </c>
    </row>
    <row r="3" hidden="1" spans="1:8">
      <c r="A3" s="9">
        <v>2018</v>
      </c>
      <c r="B3" t="s">
        <v>2279</v>
      </c>
      <c r="C3" t="s">
        <v>2068</v>
      </c>
      <c r="D3" s="7">
        <v>50</v>
      </c>
      <c r="E3" s="7">
        <v>50</v>
      </c>
      <c r="F3" s="7">
        <v>0</v>
      </c>
      <c r="G3" s="7" t="e">
        <v>#N/A</v>
      </c>
      <c r="H3" s="7">
        <v>50</v>
      </c>
    </row>
    <row r="4" hidden="1" spans="1:8">
      <c r="A4" s="9">
        <v>2019</v>
      </c>
      <c r="B4" t="s">
        <v>2366</v>
      </c>
      <c r="C4" t="s">
        <v>2285</v>
      </c>
      <c r="D4" s="7">
        <v>210</v>
      </c>
      <c r="E4" s="7">
        <v>210</v>
      </c>
      <c r="F4" s="7">
        <v>0</v>
      </c>
      <c r="G4" s="7" t="e">
        <v>#N/A</v>
      </c>
      <c r="H4" s="7">
        <v>210</v>
      </c>
    </row>
    <row r="5" hidden="1" spans="1:8">
      <c r="A5" s="9">
        <v>2020</v>
      </c>
      <c r="B5" t="s">
        <v>2398</v>
      </c>
      <c r="C5" t="s">
        <v>2355</v>
      </c>
      <c r="D5" s="7">
        <v>29.01</v>
      </c>
      <c r="E5" s="7">
        <v>29.01</v>
      </c>
      <c r="F5" s="7">
        <v>0</v>
      </c>
      <c r="G5" s="7" t="e">
        <v>#N/A</v>
      </c>
      <c r="H5" s="7">
        <v>29.01</v>
      </c>
    </row>
    <row r="6" spans="1:8">
      <c r="A6" s="9">
        <v>2020</v>
      </c>
      <c r="B6" t="s">
        <v>2401</v>
      </c>
      <c r="C6" t="s">
        <v>2348</v>
      </c>
      <c r="D6" s="7">
        <v>243.64</v>
      </c>
      <c r="E6" s="7">
        <v>243.64</v>
      </c>
      <c r="F6" s="7">
        <v>0</v>
      </c>
      <c r="G6" s="7" t="e">
        <v>#N/A</v>
      </c>
      <c r="H6" s="7">
        <v>243.64</v>
      </c>
    </row>
    <row r="7" hidden="1" spans="1:8">
      <c r="A7" s="9">
        <v>2020</v>
      </c>
      <c r="B7" t="s">
        <v>2404</v>
      </c>
      <c r="C7" t="s">
        <v>2338</v>
      </c>
      <c r="D7" s="7">
        <v>135.05</v>
      </c>
      <c r="E7" s="7">
        <v>135.05</v>
      </c>
      <c r="F7" s="7">
        <v>0</v>
      </c>
      <c r="G7" s="7" t="e">
        <v>#N/A</v>
      </c>
      <c r="H7" s="7">
        <v>135.05</v>
      </c>
    </row>
    <row r="8" hidden="1" spans="1:8">
      <c r="A8" s="9">
        <v>2020</v>
      </c>
      <c r="B8" t="s">
        <v>2408</v>
      </c>
      <c r="C8" t="s">
        <v>2343</v>
      </c>
      <c r="D8" s="7">
        <v>69.62</v>
      </c>
      <c r="E8" s="7">
        <v>69.62</v>
      </c>
      <c r="F8" s="7">
        <v>0</v>
      </c>
      <c r="G8" s="7" t="e">
        <v>#N/A</v>
      </c>
      <c r="H8" s="7">
        <v>69.62</v>
      </c>
    </row>
    <row r="9" hidden="1" spans="1:8">
      <c r="A9" s="9">
        <v>2020</v>
      </c>
      <c r="B9" t="s">
        <v>2411</v>
      </c>
      <c r="C9" t="s">
        <v>2038</v>
      </c>
      <c r="D9" s="7">
        <v>182.7</v>
      </c>
      <c r="E9" s="7">
        <v>182.7</v>
      </c>
      <c r="F9" s="7">
        <v>0</v>
      </c>
      <c r="G9" s="7" t="e">
        <v>#N/A</v>
      </c>
      <c r="H9" s="7">
        <v>182.7</v>
      </c>
    </row>
    <row r="10" hidden="1" spans="1:8">
      <c r="A10" s="9">
        <v>2020</v>
      </c>
      <c r="B10" t="s">
        <v>2423</v>
      </c>
      <c r="C10" t="s">
        <v>2360</v>
      </c>
      <c r="D10" s="7">
        <v>437.66</v>
      </c>
      <c r="E10" s="7">
        <v>437.66</v>
      </c>
      <c r="F10" s="7">
        <v>0</v>
      </c>
      <c r="G10" s="7" t="e">
        <v>#N/A</v>
      </c>
      <c r="H10" s="7">
        <v>437.66</v>
      </c>
    </row>
    <row r="11" hidden="1" spans="1:8">
      <c r="A11" s="9">
        <v>2020</v>
      </c>
      <c r="B11" t="s">
        <v>2427</v>
      </c>
      <c r="C11" t="s">
        <v>2334</v>
      </c>
      <c r="D11" s="7">
        <v>82.03</v>
      </c>
      <c r="E11" s="7">
        <v>82.03</v>
      </c>
      <c r="F11" s="7">
        <v>0</v>
      </c>
      <c r="G11" s="7" t="e">
        <v>#N/A</v>
      </c>
      <c r="H11" s="7">
        <v>82.03</v>
      </c>
    </row>
    <row r="12" hidden="1" spans="1:8">
      <c r="A12" s="9">
        <v>2020</v>
      </c>
      <c r="B12" s="3" t="s">
        <v>2430</v>
      </c>
      <c r="C12" s="3" t="s">
        <v>2328</v>
      </c>
      <c r="D12" s="7">
        <v>116.46</v>
      </c>
      <c r="E12" s="7">
        <v>116.46</v>
      </c>
      <c r="F12" s="7">
        <v>0</v>
      </c>
      <c r="G12" s="7" t="e">
        <v>#N/A</v>
      </c>
      <c r="H12" s="7">
        <v>116.46</v>
      </c>
    </row>
    <row r="13" hidden="1" spans="1:8">
      <c r="A13" s="9">
        <v>2020</v>
      </c>
      <c r="B13" t="s">
        <v>2440</v>
      </c>
      <c r="C13" t="s">
        <v>2353</v>
      </c>
      <c r="D13" s="7">
        <v>22.86</v>
      </c>
      <c r="E13" s="7">
        <v>22.86</v>
      </c>
      <c r="F13" s="7">
        <v>0</v>
      </c>
      <c r="G13" s="7" t="e">
        <v>#N/A</v>
      </c>
      <c r="H13" s="7">
        <v>22.86</v>
      </c>
    </row>
    <row r="14" hidden="1" spans="1:8">
      <c r="A14" s="9">
        <v>2020</v>
      </c>
      <c r="B14" t="s">
        <v>2445</v>
      </c>
      <c r="C14" t="s">
        <v>2332</v>
      </c>
      <c r="D14" s="7">
        <v>151.62</v>
      </c>
      <c r="E14" s="7">
        <v>151.62</v>
      </c>
      <c r="F14" s="7">
        <v>0</v>
      </c>
      <c r="G14" s="7" t="e">
        <v>#N/A</v>
      </c>
      <c r="H14" s="7">
        <v>151.62</v>
      </c>
    </row>
    <row r="15" hidden="1" spans="1:8">
      <c r="A15" s="9">
        <v>2020</v>
      </c>
      <c r="B15" t="s">
        <v>2448</v>
      </c>
      <c r="C15" t="s">
        <v>2375</v>
      </c>
      <c r="D15" s="7">
        <v>1000</v>
      </c>
      <c r="E15" s="7">
        <v>1000</v>
      </c>
      <c r="F15" s="7">
        <v>0</v>
      </c>
      <c r="G15" s="7" t="e">
        <v>#N/A</v>
      </c>
      <c r="H15" s="7">
        <v>1000</v>
      </c>
    </row>
    <row r="16" hidden="1" spans="1:8">
      <c r="A16" s="9">
        <v>2020</v>
      </c>
      <c r="B16" t="s">
        <v>2453</v>
      </c>
      <c r="C16" t="s">
        <v>2387</v>
      </c>
      <c r="D16" s="7">
        <v>1250.88</v>
      </c>
      <c r="E16" s="7">
        <v>1250.88</v>
      </c>
      <c r="F16" s="7">
        <v>0</v>
      </c>
      <c r="G16" s="7" t="e">
        <v>#N/A</v>
      </c>
      <c r="H16" s="7">
        <v>1250.88</v>
      </c>
    </row>
    <row r="17" hidden="1" spans="1:8">
      <c r="A17" s="9">
        <v>2021</v>
      </c>
      <c r="B17" t="s">
        <v>2494</v>
      </c>
      <c r="C17" t="s">
        <v>2283</v>
      </c>
      <c r="D17" s="7">
        <v>1000</v>
      </c>
      <c r="E17" s="7">
        <v>1000</v>
      </c>
      <c r="F17" s="7">
        <v>0</v>
      </c>
      <c r="G17" s="7" t="e">
        <v>#N/A</v>
      </c>
      <c r="H17" s="7">
        <v>1000</v>
      </c>
    </row>
    <row r="18" hidden="1" spans="1:8">
      <c r="A18" s="9">
        <v>2021</v>
      </c>
      <c r="B18" t="s">
        <v>2505</v>
      </c>
      <c r="C18" t="s">
        <v>2450</v>
      </c>
      <c r="D18" s="7">
        <v>900</v>
      </c>
      <c r="E18" s="7">
        <v>900</v>
      </c>
      <c r="F18" s="7">
        <v>0</v>
      </c>
      <c r="G18" s="7" t="e">
        <v>#N/A</v>
      </c>
      <c r="H18" s="7">
        <v>900</v>
      </c>
    </row>
    <row r="19" hidden="1" spans="1:8">
      <c r="A19" s="9">
        <v>2022</v>
      </c>
      <c r="B19" t="s">
        <v>2553</v>
      </c>
      <c r="C19" t="s">
        <v>2527</v>
      </c>
      <c r="D19" s="7">
        <v>2250.5</v>
      </c>
      <c r="E19" s="7">
        <v>2250.5</v>
      </c>
      <c r="F19" s="7">
        <v>0</v>
      </c>
      <c r="G19" s="7" t="e">
        <v>#N/A</v>
      </c>
      <c r="H19" s="7">
        <v>2250.5</v>
      </c>
    </row>
    <row r="20" hidden="1" spans="1:8">
      <c r="A20" s="9">
        <v>2023</v>
      </c>
      <c r="B20" t="s">
        <v>2588</v>
      </c>
      <c r="C20" t="s">
        <v>2581</v>
      </c>
      <c r="D20" s="7">
        <v>500</v>
      </c>
      <c r="E20" s="7">
        <v>500</v>
      </c>
      <c r="F20" s="7">
        <v>0</v>
      </c>
      <c r="G20" s="7" t="e">
        <v>#N/A</v>
      </c>
      <c r="H20" s="7">
        <v>500</v>
      </c>
    </row>
    <row r="21" spans="1:8">
      <c r="A21" s="9"/>
      <c r="D21" s="7"/>
      <c r="E21" s="7"/>
      <c r="F21" s="7"/>
      <c r="G21" s="7"/>
      <c r="H21" s="7"/>
    </row>
  </sheetData>
  <autoFilter xmlns:etc="http://www.wps.cn/officeDocument/2017/etCustomData" ref="A1:H20" etc:filterBottomFollowUsedRange="0">
    <filterColumn colId="1">
      <customFilters>
        <customFilter operator="equal" val="江达乡昂巴宗村畜牧养殖及畜产品加工销售项目"/>
      </customFilters>
    </filterColumn>
    <extLst/>
  </autoFilter>
  <conditionalFormatting sqref="B2:B16">
    <cfRule type="duplicateValues" dxfId="0" priority="3"/>
  </conditionalFormatting>
  <conditionalFormatting sqref="C2:C16">
    <cfRule type="duplicateValues" dxfId="0" priority="2"/>
  </conditionalFormatting>
  <conditionalFormatting sqref="B1:C21">
    <cfRule type="duplicateValues" dxfId="0" priority="5"/>
  </conditionalFormatting>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8"/>
  <sheetViews>
    <sheetView topLeftCell="A64" workbookViewId="0">
      <selection activeCell="H60" sqref="H1:H60"/>
    </sheetView>
  </sheetViews>
  <sheetFormatPr defaultColWidth="8.89166666666667" defaultRowHeight="13.5"/>
  <cols>
    <col min="1" max="1" width="61.4416666666667" customWidth="1"/>
    <col min="2" max="2" width="11.8916666666667" customWidth="1"/>
    <col min="4" max="4" width="61.4416666666667" customWidth="1"/>
    <col min="6" max="6" width="9.66666666666667"/>
    <col min="8" max="8" width="16.3333333333333" customWidth="1"/>
  </cols>
  <sheetData>
    <row r="1" spans="1:9">
      <c r="A1" t="s">
        <v>1748</v>
      </c>
      <c r="B1" s="7">
        <v>6</v>
      </c>
      <c r="D1" t="s">
        <v>1748</v>
      </c>
      <c r="E1">
        <v>6</v>
      </c>
      <c r="F1">
        <f t="shared" ref="F1:F44" si="0">B1-E1</f>
        <v>0</v>
      </c>
    </row>
    <row r="2" spans="1:9">
      <c r="A2" t="s">
        <v>1756</v>
      </c>
      <c r="B2" s="7">
        <v>2</v>
      </c>
      <c r="D2" t="s">
        <v>1756</v>
      </c>
      <c r="E2">
        <v>2</v>
      </c>
      <c r="F2">
        <f t="shared" si="0"/>
        <v>0</v>
      </c>
      <c r="H2" t="s">
        <v>2597</v>
      </c>
      <c r="I2">
        <v>4</v>
      </c>
    </row>
    <row r="3" spans="1:9">
      <c r="A3" t="s">
        <v>1761</v>
      </c>
      <c r="B3" s="7">
        <v>3</v>
      </c>
      <c r="D3" t="s">
        <v>1761</v>
      </c>
      <c r="E3">
        <v>3</v>
      </c>
      <c r="F3">
        <f t="shared" si="0"/>
        <v>0</v>
      </c>
      <c r="H3" t="s">
        <v>2599</v>
      </c>
      <c r="I3">
        <v>3</v>
      </c>
    </row>
    <row r="4" spans="1:9">
      <c r="A4" t="s">
        <v>1765</v>
      </c>
      <c r="B4" s="7">
        <v>5</v>
      </c>
      <c r="D4" t="s">
        <v>1765</v>
      </c>
      <c r="E4">
        <v>5</v>
      </c>
      <c r="F4">
        <f t="shared" si="0"/>
        <v>0</v>
      </c>
    </row>
    <row r="5" spans="1:9">
      <c r="A5" t="s">
        <v>1769</v>
      </c>
      <c r="B5" s="7">
        <v>2</v>
      </c>
      <c r="D5" t="s">
        <v>1769</v>
      </c>
      <c r="E5">
        <v>2</v>
      </c>
      <c r="F5">
        <f t="shared" si="0"/>
        <v>0</v>
      </c>
      <c r="H5" t="s">
        <v>2601</v>
      </c>
      <c r="I5">
        <v>2</v>
      </c>
    </row>
    <row r="6" spans="1:9">
      <c r="A6" t="s">
        <v>1773</v>
      </c>
      <c r="B6" s="7">
        <v>4</v>
      </c>
      <c r="D6" t="s">
        <v>1773</v>
      </c>
      <c r="E6">
        <v>4</v>
      </c>
      <c r="F6">
        <f t="shared" si="0"/>
        <v>0</v>
      </c>
    </row>
    <row r="7" spans="1:9">
      <c r="A7" t="s">
        <v>1776</v>
      </c>
      <c r="B7" s="7">
        <v>3</v>
      </c>
      <c r="D7" t="s">
        <v>1776</v>
      </c>
      <c r="E7">
        <v>3</v>
      </c>
      <c r="F7">
        <f t="shared" si="0"/>
        <v>0</v>
      </c>
    </row>
    <row r="8" spans="1:9">
      <c r="A8" t="s">
        <v>1780</v>
      </c>
      <c r="B8" s="7">
        <v>23</v>
      </c>
      <c r="D8" t="s">
        <v>1780</v>
      </c>
      <c r="E8">
        <v>23</v>
      </c>
      <c r="F8">
        <f t="shared" si="0"/>
        <v>0</v>
      </c>
    </row>
    <row r="9" spans="1:9">
      <c r="A9" t="s">
        <v>1784</v>
      </c>
      <c r="B9" s="7">
        <v>5</v>
      </c>
      <c r="D9" t="s">
        <v>1784</v>
      </c>
      <c r="E9">
        <v>5</v>
      </c>
      <c r="F9">
        <f t="shared" si="0"/>
        <v>0</v>
      </c>
    </row>
    <row r="10" spans="1:9">
      <c r="A10" t="s">
        <v>1791</v>
      </c>
      <c r="B10" s="7">
        <v>2</v>
      </c>
      <c r="D10" t="s">
        <v>1791</v>
      </c>
      <c r="E10" s="5">
        <v>2</v>
      </c>
      <c r="F10">
        <f t="shared" si="0"/>
        <v>0</v>
      </c>
    </row>
    <row r="11" spans="1:9">
      <c r="A11" t="s">
        <v>1795</v>
      </c>
      <c r="B11" s="7">
        <v>3</v>
      </c>
      <c r="D11" t="s">
        <v>1795</v>
      </c>
      <c r="E11">
        <v>3</v>
      </c>
      <c r="F11">
        <f t="shared" si="0"/>
        <v>0</v>
      </c>
    </row>
    <row r="12" spans="1:9">
      <c r="A12" t="s">
        <v>1799</v>
      </c>
      <c r="B12" s="7">
        <v>1</v>
      </c>
      <c r="D12" t="s">
        <v>1799</v>
      </c>
      <c r="E12">
        <v>1</v>
      </c>
      <c r="F12">
        <f t="shared" si="0"/>
        <v>0</v>
      </c>
    </row>
    <row r="13" spans="1:9">
      <c r="A13" t="s">
        <v>1807</v>
      </c>
      <c r="B13" s="7">
        <v>7</v>
      </c>
      <c r="D13" t="s">
        <v>1807</v>
      </c>
      <c r="E13">
        <v>7</v>
      </c>
      <c r="F13">
        <f t="shared" si="0"/>
        <v>0</v>
      </c>
    </row>
    <row r="14" spans="1:9">
      <c r="A14" t="s">
        <v>1811</v>
      </c>
      <c r="B14" s="7">
        <v>21</v>
      </c>
      <c r="D14" t="s">
        <v>1811</v>
      </c>
      <c r="E14">
        <v>21</v>
      </c>
      <c r="F14">
        <f t="shared" si="0"/>
        <v>0</v>
      </c>
    </row>
    <row r="15" spans="1:9">
      <c r="A15" t="s">
        <v>1814</v>
      </c>
      <c r="B15" s="7">
        <v>2</v>
      </c>
      <c r="D15" t="s">
        <v>1814</v>
      </c>
      <c r="E15">
        <v>2</v>
      </c>
      <c r="F15">
        <f t="shared" si="0"/>
        <v>0</v>
      </c>
    </row>
    <row r="16" spans="1:9">
      <c r="A16" t="s">
        <v>1817</v>
      </c>
      <c r="B16" s="7">
        <v>5</v>
      </c>
      <c r="D16" t="s">
        <v>1817</v>
      </c>
      <c r="E16">
        <v>5</v>
      </c>
      <c r="F16">
        <f t="shared" si="0"/>
        <v>0</v>
      </c>
    </row>
    <row r="17" spans="1:6">
      <c r="A17" t="s">
        <v>1821</v>
      </c>
      <c r="B17" s="7">
        <v>5</v>
      </c>
      <c r="D17" t="s">
        <v>1821</v>
      </c>
      <c r="E17">
        <v>5</v>
      </c>
      <c r="F17">
        <f t="shared" si="0"/>
        <v>0</v>
      </c>
    </row>
    <row r="18" spans="1:6">
      <c r="A18" t="s">
        <v>1825</v>
      </c>
      <c r="B18" s="7">
        <v>5</v>
      </c>
      <c r="D18" t="s">
        <v>1825</v>
      </c>
      <c r="E18">
        <v>5</v>
      </c>
      <c r="F18">
        <f t="shared" si="0"/>
        <v>0</v>
      </c>
    </row>
    <row r="19" spans="1:6">
      <c r="A19" t="s">
        <v>1829</v>
      </c>
      <c r="B19" s="7">
        <v>3</v>
      </c>
      <c r="D19" t="s">
        <v>1829</v>
      </c>
      <c r="E19">
        <v>3</v>
      </c>
      <c r="F19">
        <f t="shared" si="0"/>
        <v>0</v>
      </c>
    </row>
    <row r="20" spans="1:6">
      <c r="A20" t="s">
        <v>1833</v>
      </c>
      <c r="B20" s="7">
        <v>3</v>
      </c>
      <c r="D20" t="s">
        <v>1833</v>
      </c>
      <c r="E20">
        <v>3</v>
      </c>
      <c r="F20">
        <f t="shared" si="0"/>
        <v>0</v>
      </c>
    </row>
    <row r="21" spans="1:6">
      <c r="A21" t="s">
        <v>1837</v>
      </c>
      <c r="B21" s="7">
        <v>3</v>
      </c>
      <c r="D21" t="s">
        <v>1837</v>
      </c>
      <c r="E21">
        <v>3</v>
      </c>
      <c r="F21">
        <f t="shared" si="0"/>
        <v>0</v>
      </c>
    </row>
    <row r="22" spans="1:6">
      <c r="A22" t="s">
        <v>1900</v>
      </c>
      <c r="B22" s="7">
        <v>28</v>
      </c>
      <c r="D22" t="s">
        <v>1900</v>
      </c>
      <c r="E22">
        <v>28</v>
      </c>
      <c r="F22">
        <f t="shared" si="0"/>
        <v>0</v>
      </c>
    </row>
    <row r="23" spans="1:6">
      <c r="A23" t="s">
        <v>1904</v>
      </c>
      <c r="B23" s="7">
        <v>3</v>
      </c>
      <c r="D23" t="s">
        <v>1904</v>
      </c>
      <c r="E23">
        <v>3</v>
      </c>
      <c r="F23">
        <f t="shared" si="0"/>
        <v>0</v>
      </c>
    </row>
    <row r="24" spans="1:6">
      <c r="A24" t="s">
        <v>1907</v>
      </c>
      <c r="B24" s="7">
        <v>5</v>
      </c>
      <c r="D24" t="s">
        <v>1907</v>
      </c>
      <c r="E24">
        <v>5</v>
      </c>
      <c r="F24">
        <f t="shared" si="0"/>
        <v>0</v>
      </c>
    </row>
    <row r="25" spans="1:6">
      <c r="A25" t="s">
        <v>1911</v>
      </c>
      <c r="B25" s="7">
        <v>2</v>
      </c>
      <c r="D25" t="s">
        <v>1911</v>
      </c>
      <c r="E25">
        <v>2</v>
      </c>
      <c r="F25">
        <f t="shared" si="0"/>
        <v>0</v>
      </c>
    </row>
    <row r="26" spans="1:6">
      <c r="A26" t="s">
        <v>1951</v>
      </c>
      <c r="B26" s="7">
        <v>5</v>
      </c>
      <c r="D26" t="s">
        <v>1951</v>
      </c>
      <c r="E26">
        <v>5</v>
      </c>
      <c r="F26">
        <f t="shared" si="0"/>
        <v>0</v>
      </c>
    </row>
    <row r="27" spans="1:6">
      <c r="A27" t="s">
        <v>1956</v>
      </c>
      <c r="B27" s="7">
        <v>6</v>
      </c>
      <c r="D27" t="s">
        <v>1956</v>
      </c>
      <c r="E27">
        <v>6</v>
      </c>
      <c r="F27">
        <f t="shared" si="0"/>
        <v>0</v>
      </c>
    </row>
    <row r="28" spans="1:6">
      <c r="A28" t="s">
        <v>1959</v>
      </c>
      <c r="B28" s="7">
        <v>50</v>
      </c>
      <c r="D28" t="s">
        <v>1959</v>
      </c>
      <c r="E28">
        <v>50</v>
      </c>
      <c r="F28">
        <f t="shared" si="0"/>
        <v>0</v>
      </c>
    </row>
    <row r="29" spans="1:6">
      <c r="A29" t="s">
        <v>1962</v>
      </c>
      <c r="B29" s="7">
        <v>50</v>
      </c>
      <c r="D29" t="s">
        <v>1962</v>
      </c>
      <c r="E29">
        <v>50</v>
      </c>
      <c r="F29">
        <f t="shared" si="0"/>
        <v>0</v>
      </c>
    </row>
    <row r="30" spans="1:6">
      <c r="A30" t="s">
        <v>2044</v>
      </c>
      <c r="B30" s="7">
        <v>30</v>
      </c>
      <c r="D30" t="s">
        <v>2044</v>
      </c>
      <c r="E30">
        <v>30</v>
      </c>
      <c r="F30">
        <f t="shared" si="0"/>
        <v>0</v>
      </c>
    </row>
    <row r="31" spans="1:6">
      <c r="A31" t="s">
        <v>2050</v>
      </c>
      <c r="B31" s="7">
        <v>150</v>
      </c>
      <c r="D31" t="s">
        <v>2050</v>
      </c>
      <c r="E31">
        <v>150</v>
      </c>
      <c r="F31">
        <f t="shared" si="0"/>
        <v>0</v>
      </c>
    </row>
    <row r="32" spans="1:6">
      <c r="A32" t="s">
        <v>2054</v>
      </c>
      <c r="B32" s="7">
        <v>12</v>
      </c>
      <c r="D32" t="s">
        <v>2054</v>
      </c>
      <c r="E32">
        <v>12</v>
      </c>
      <c r="F32">
        <f t="shared" si="0"/>
        <v>0</v>
      </c>
    </row>
    <row r="33" spans="1:9">
      <c r="A33" t="s">
        <v>2059</v>
      </c>
      <c r="B33" s="7">
        <v>470</v>
      </c>
      <c r="D33" t="s">
        <v>2059</v>
      </c>
      <c r="E33">
        <v>470</v>
      </c>
      <c r="F33">
        <f t="shared" si="0"/>
        <v>0</v>
      </c>
    </row>
    <row r="34" spans="1:9">
      <c r="A34" t="s">
        <v>2064</v>
      </c>
      <c r="B34" s="7">
        <v>20</v>
      </c>
      <c r="D34" t="s">
        <v>2064</v>
      </c>
      <c r="E34">
        <v>20</v>
      </c>
      <c r="F34">
        <f t="shared" si="0"/>
        <v>0</v>
      </c>
    </row>
    <row r="35" spans="1:9">
      <c r="A35" t="s">
        <v>2074</v>
      </c>
      <c r="B35" s="7">
        <v>1</v>
      </c>
      <c r="D35" t="s">
        <v>2074</v>
      </c>
      <c r="E35">
        <v>1</v>
      </c>
      <c r="F35">
        <f t="shared" si="0"/>
        <v>0</v>
      </c>
    </row>
    <row r="36" spans="1:9">
      <c r="A36" t="s">
        <v>2084</v>
      </c>
      <c r="B36" s="7">
        <v>10</v>
      </c>
      <c r="D36" t="s">
        <v>2084</v>
      </c>
      <c r="E36">
        <v>10</v>
      </c>
      <c r="F36">
        <f t="shared" si="0"/>
        <v>0</v>
      </c>
    </row>
    <row r="37" spans="1:9">
      <c r="A37" t="s">
        <v>2094</v>
      </c>
      <c r="B37" s="7">
        <v>2</v>
      </c>
      <c r="D37" t="s">
        <v>2094</v>
      </c>
      <c r="E37">
        <v>2</v>
      </c>
      <c r="F37">
        <f t="shared" si="0"/>
        <v>0</v>
      </c>
    </row>
    <row r="38" spans="1:9">
      <c r="A38" t="s">
        <v>2099</v>
      </c>
      <c r="B38" s="7">
        <v>1</v>
      </c>
      <c r="D38" t="s">
        <v>2099</v>
      </c>
      <c r="E38">
        <v>1</v>
      </c>
      <c r="F38">
        <f t="shared" si="0"/>
        <v>0</v>
      </c>
    </row>
    <row r="39" spans="1:9">
      <c r="A39" t="s">
        <v>2104</v>
      </c>
      <c r="B39" s="7">
        <v>1</v>
      </c>
      <c r="D39" t="s">
        <v>2104</v>
      </c>
      <c r="E39">
        <v>1</v>
      </c>
      <c r="F39">
        <f t="shared" si="0"/>
        <v>0</v>
      </c>
    </row>
    <row r="40" spans="1:9">
      <c r="A40" t="s">
        <v>2109</v>
      </c>
      <c r="B40" s="7">
        <v>10</v>
      </c>
      <c r="D40" t="s">
        <v>2109</v>
      </c>
      <c r="E40">
        <v>10</v>
      </c>
      <c r="F40">
        <f t="shared" si="0"/>
        <v>0</v>
      </c>
    </row>
    <row r="41" spans="1:9">
      <c r="A41" t="s">
        <v>2114</v>
      </c>
      <c r="B41" s="7">
        <v>5</v>
      </c>
      <c r="D41" t="s">
        <v>2114</v>
      </c>
      <c r="E41">
        <v>5</v>
      </c>
      <c r="F41">
        <f t="shared" si="0"/>
        <v>0</v>
      </c>
    </row>
    <row r="42" spans="1:9">
      <c r="A42" t="s">
        <v>2119</v>
      </c>
      <c r="B42" s="7">
        <v>5</v>
      </c>
      <c r="D42" t="s">
        <v>2119</v>
      </c>
      <c r="E42">
        <v>5</v>
      </c>
      <c r="F42">
        <f t="shared" si="0"/>
        <v>0</v>
      </c>
    </row>
    <row r="43" spans="1:9">
      <c r="A43" t="s">
        <v>2124</v>
      </c>
      <c r="B43" s="7">
        <v>5</v>
      </c>
      <c r="D43" t="s">
        <v>2124</v>
      </c>
      <c r="E43">
        <v>5</v>
      </c>
      <c r="F43">
        <f t="shared" si="0"/>
        <v>0</v>
      </c>
    </row>
    <row r="44" spans="1:9">
      <c r="A44" t="s">
        <v>2166</v>
      </c>
      <c r="B44" s="7">
        <v>1</v>
      </c>
      <c r="D44" t="s">
        <v>2166</v>
      </c>
      <c r="E44">
        <v>1</v>
      </c>
      <c r="F44">
        <f t="shared" si="0"/>
        <v>0</v>
      </c>
    </row>
    <row r="45" spans="1:9">
      <c r="A45" t="s">
        <v>1787</v>
      </c>
      <c r="B45">
        <v>2</v>
      </c>
      <c r="D45" t="s">
        <v>1787</v>
      </c>
      <c r="E45">
        <v>2</v>
      </c>
    </row>
    <row r="47" spans="1:9">
      <c r="A47">
        <v>1</v>
      </c>
      <c r="B47">
        <v>2</v>
      </c>
      <c r="C47">
        <v>3</v>
      </c>
      <c r="D47">
        <v>4</v>
      </c>
    </row>
    <row r="48" spans="1:9">
      <c r="A48" s="8" t="s">
        <v>1714</v>
      </c>
      <c r="B48" s="7">
        <v>60</v>
      </c>
      <c r="D48" t="s">
        <v>1714</v>
      </c>
      <c r="E48">
        <v>60</v>
      </c>
      <c r="F48">
        <f t="shared" ref="F48:F111" si="1">B48-E48</f>
        <v>0</v>
      </c>
      <c r="H48" t="s">
        <v>2593</v>
      </c>
      <c r="I48">
        <v>88</v>
      </c>
    </row>
    <row r="49" spans="1:9">
      <c r="A49" s="8" t="s">
        <v>1721</v>
      </c>
      <c r="B49" s="7">
        <v>130</v>
      </c>
      <c r="D49" t="s">
        <v>1721</v>
      </c>
      <c r="E49">
        <v>130</v>
      </c>
      <c r="F49">
        <f t="shared" si="1"/>
        <v>0</v>
      </c>
      <c r="H49" t="s">
        <v>2594</v>
      </c>
      <c r="I49">
        <v>40</v>
      </c>
    </row>
    <row r="50" spans="1:9">
      <c r="A50" t="s">
        <v>1727</v>
      </c>
      <c r="B50" s="7">
        <v>30</v>
      </c>
      <c r="D50" t="s">
        <v>1727</v>
      </c>
      <c r="E50">
        <v>30</v>
      </c>
      <c r="F50">
        <f t="shared" si="1"/>
        <v>0</v>
      </c>
      <c r="H50" t="s">
        <v>2596</v>
      </c>
      <c r="I50">
        <v>50</v>
      </c>
    </row>
    <row r="51" spans="1:9">
      <c r="A51" t="s">
        <v>1731</v>
      </c>
      <c r="B51" s="7">
        <v>32</v>
      </c>
      <c r="D51" t="s">
        <v>1731</v>
      </c>
      <c r="E51">
        <v>32</v>
      </c>
      <c r="F51">
        <f t="shared" si="1"/>
        <v>0</v>
      </c>
    </row>
    <row r="52" spans="1:9">
      <c r="A52" t="s">
        <v>1736</v>
      </c>
      <c r="B52" s="7">
        <v>31</v>
      </c>
      <c r="D52" t="s">
        <v>1736</v>
      </c>
      <c r="E52">
        <v>31</v>
      </c>
      <c r="F52">
        <f t="shared" si="1"/>
        <v>0</v>
      </c>
      <c r="H52" t="s">
        <v>2602</v>
      </c>
      <c r="I52">
        <v>96</v>
      </c>
    </row>
    <row r="53" spans="1:9">
      <c r="A53" t="s">
        <v>1740</v>
      </c>
      <c r="B53" s="7">
        <v>43</v>
      </c>
      <c r="D53" t="s">
        <v>1740</v>
      </c>
      <c r="E53">
        <v>43</v>
      </c>
      <c r="F53">
        <f t="shared" si="1"/>
        <v>0</v>
      </c>
      <c r="H53" t="s">
        <v>2603</v>
      </c>
      <c r="I53">
        <v>100</v>
      </c>
    </row>
    <row r="54" spans="1:9">
      <c r="A54" t="s">
        <v>1744</v>
      </c>
      <c r="B54" s="7">
        <v>40</v>
      </c>
      <c r="D54" t="s">
        <v>1744</v>
      </c>
      <c r="E54">
        <v>40</v>
      </c>
      <c r="F54">
        <f t="shared" si="1"/>
        <v>0</v>
      </c>
      <c r="H54" t="s">
        <v>2604</v>
      </c>
      <c r="I54">
        <v>140</v>
      </c>
    </row>
    <row r="55" spans="1:9">
      <c r="A55" t="s">
        <v>1748</v>
      </c>
      <c r="B55" s="7">
        <v>60</v>
      </c>
      <c r="D55" t="s">
        <v>1748</v>
      </c>
      <c r="E55">
        <v>60</v>
      </c>
      <c r="F55">
        <f t="shared" si="1"/>
        <v>0</v>
      </c>
    </row>
    <row r="56" spans="1:9">
      <c r="A56" t="s">
        <v>1756</v>
      </c>
      <c r="B56" s="7">
        <v>20</v>
      </c>
      <c r="D56" t="s">
        <v>1756</v>
      </c>
      <c r="E56">
        <v>20</v>
      </c>
      <c r="F56">
        <f t="shared" si="1"/>
        <v>0</v>
      </c>
      <c r="H56" t="s">
        <v>2607</v>
      </c>
      <c r="I56">
        <v>700</v>
      </c>
    </row>
    <row r="57" spans="1:9">
      <c r="A57" t="s">
        <v>1761</v>
      </c>
      <c r="B57" s="7">
        <v>30</v>
      </c>
      <c r="D57" t="s">
        <v>1761</v>
      </c>
      <c r="E57">
        <v>30</v>
      </c>
      <c r="F57">
        <f t="shared" si="1"/>
        <v>0</v>
      </c>
      <c r="H57" t="s">
        <v>2608</v>
      </c>
      <c r="I57">
        <v>85</v>
      </c>
    </row>
    <row r="58" spans="1:9">
      <c r="A58" t="s">
        <v>1765</v>
      </c>
      <c r="B58" s="7">
        <v>78</v>
      </c>
      <c r="D58" t="s">
        <v>1765</v>
      </c>
      <c r="E58">
        <v>78</v>
      </c>
      <c r="F58">
        <f t="shared" si="1"/>
        <v>0</v>
      </c>
      <c r="H58" t="s">
        <v>2609</v>
      </c>
      <c r="I58">
        <v>1250.05</v>
      </c>
    </row>
    <row r="59" spans="1:9">
      <c r="A59" t="s">
        <v>1769</v>
      </c>
      <c r="B59" s="7">
        <v>52</v>
      </c>
      <c r="D59" t="s">
        <v>1769</v>
      </c>
      <c r="E59">
        <v>52</v>
      </c>
      <c r="F59">
        <f t="shared" si="1"/>
        <v>0</v>
      </c>
    </row>
    <row r="60" spans="1:9">
      <c r="A60" t="s">
        <v>1773</v>
      </c>
      <c r="B60" s="7">
        <v>24</v>
      </c>
      <c r="D60" t="s">
        <v>1773</v>
      </c>
      <c r="E60">
        <v>24</v>
      </c>
      <c r="F60">
        <f t="shared" si="1"/>
        <v>0</v>
      </c>
    </row>
    <row r="61" spans="1:9">
      <c r="A61" t="s">
        <v>1776</v>
      </c>
      <c r="B61" s="7">
        <v>25</v>
      </c>
      <c r="D61" t="s">
        <v>1776</v>
      </c>
      <c r="E61">
        <v>25</v>
      </c>
      <c r="F61">
        <f t="shared" si="1"/>
        <v>0</v>
      </c>
    </row>
    <row r="62" spans="1:9">
      <c r="A62" t="s">
        <v>1780</v>
      </c>
      <c r="B62" s="7">
        <v>86</v>
      </c>
      <c r="D62" t="s">
        <v>1780</v>
      </c>
      <c r="E62">
        <v>86</v>
      </c>
      <c r="F62">
        <f t="shared" si="1"/>
        <v>0</v>
      </c>
    </row>
    <row r="63" spans="1:9">
      <c r="A63" t="s">
        <v>1784</v>
      </c>
      <c r="B63" s="7">
        <v>73</v>
      </c>
      <c r="D63" t="s">
        <v>1784</v>
      </c>
      <c r="E63">
        <v>73</v>
      </c>
      <c r="F63">
        <f t="shared" si="1"/>
        <v>0</v>
      </c>
    </row>
    <row r="64" spans="1:9">
      <c r="A64" t="s">
        <v>1791</v>
      </c>
      <c r="B64" s="7">
        <v>25</v>
      </c>
      <c r="D64" t="s">
        <v>1791</v>
      </c>
      <c r="E64">
        <v>25</v>
      </c>
      <c r="F64">
        <f t="shared" si="1"/>
        <v>0</v>
      </c>
    </row>
    <row r="65" spans="1:6">
      <c r="A65" t="s">
        <v>1795</v>
      </c>
      <c r="B65" s="7">
        <v>40</v>
      </c>
      <c r="D65" t="s">
        <v>1795</v>
      </c>
      <c r="E65">
        <v>40</v>
      </c>
      <c r="F65">
        <f t="shared" si="1"/>
        <v>0</v>
      </c>
    </row>
    <row r="66" spans="1:6">
      <c r="A66" t="s">
        <v>1799</v>
      </c>
      <c r="B66" s="7">
        <v>7</v>
      </c>
      <c r="D66" t="s">
        <v>1799</v>
      </c>
      <c r="E66">
        <v>7</v>
      </c>
      <c r="F66">
        <f t="shared" si="1"/>
        <v>0</v>
      </c>
    </row>
    <row r="67" spans="1:6">
      <c r="A67" t="s">
        <v>1803</v>
      </c>
      <c r="B67" s="7">
        <v>10</v>
      </c>
      <c r="D67" t="s">
        <v>1803</v>
      </c>
      <c r="E67">
        <v>10</v>
      </c>
      <c r="F67">
        <f t="shared" si="1"/>
        <v>0</v>
      </c>
    </row>
    <row r="68" spans="1:6">
      <c r="A68" t="s">
        <v>1807</v>
      </c>
      <c r="B68" s="7">
        <v>40</v>
      </c>
      <c r="D68" t="s">
        <v>1807</v>
      </c>
      <c r="E68">
        <v>40</v>
      </c>
      <c r="F68">
        <f t="shared" si="1"/>
        <v>0</v>
      </c>
    </row>
    <row r="69" spans="1:6">
      <c r="A69" t="s">
        <v>1811</v>
      </c>
      <c r="B69" s="7">
        <v>50</v>
      </c>
      <c r="D69" t="s">
        <v>1811</v>
      </c>
      <c r="E69">
        <v>50</v>
      </c>
      <c r="F69">
        <f t="shared" si="1"/>
        <v>0</v>
      </c>
    </row>
    <row r="70" spans="1:6">
      <c r="A70" t="s">
        <v>1814</v>
      </c>
      <c r="B70" s="7">
        <v>23</v>
      </c>
      <c r="D70" t="s">
        <v>1814</v>
      </c>
      <c r="E70">
        <v>23</v>
      </c>
      <c r="F70">
        <f t="shared" si="1"/>
        <v>0</v>
      </c>
    </row>
    <row r="71" spans="1:6">
      <c r="A71" t="s">
        <v>1817</v>
      </c>
      <c r="B71" s="7">
        <v>80</v>
      </c>
      <c r="D71" t="s">
        <v>1817</v>
      </c>
      <c r="E71">
        <v>80</v>
      </c>
      <c r="F71">
        <f t="shared" si="1"/>
        <v>0</v>
      </c>
    </row>
    <row r="72" spans="1:6">
      <c r="A72" t="s">
        <v>1821</v>
      </c>
      <c r="B72" s="7">
        <v>40</v>
      </c>
      <c r="D72" t="s">
        <v>1821</v>
      </c>
      <c r="E72">
        <v>40</v>
      </c>
      <c r="F72">
        <f t="shared" si="1"/>
        <v>0</v>
      </c>
    </row>
    <row r="73" spans="1:6">
      <c r="A73" t="s">
        <v>1825</v>
      </c>
      <c r="B73" s="7">
        <v>45</v>
      </c>
      <c r="D73" t="s">
        <v>1825</v>
      </c>
      <c r="E73">
        <v>45</v>
      </c>
      <c r="F73">
        <f t="shared" si="1"/>
        <v>0</v>
      </c>
    </row>
    <row r="74" spans="1:6">
      <c r="A74" t="s">
        <v>1829</v>
      </c>
      <c r="B74" s="7">
        <v>26</v>
      </c>
      <c r="D74" t="s">
        <v>1829</v>
      </c>
      <c r="E74">
        <v>26</v>
      </c>
      <c r="F74">
        <f t="shared" si="1"/>
        <v>0</v>
      </c>
    </row>
    <row r="75" spans="1:6">
      <c r="A75" t="s">
        <v>1833</v>
      </c>
      <c r="B75" s="7">
        <v>23</v>
      </c>
      <c r="D75" t="s">
        <v>1833</v>
      </c>
      <c r="E75">
        <v>23</v>
      </c>
      <c r="F75">
        <f t="shared" si="1"/>
        <v>0</v>
      </c>
    </row>
    <row r="76" spans="1:6">
      <c r="A76" t="s">
        <v>1837</v>
      </c>
      <c r="B76" s="7">
        <v>110</v>
      </c>
      <c r="D76" t="s">
        <v>1837</v>
      </c>
      <c r="E76">
        <v>110</v>
      </c>
      <c r="F76">
        <f t="shared" si="1"/>
        <v>0</v>
      </c>
    </row>
    <row r="77" spans="1:6">
      <c r="A77" t="s">
        <v>1845</v>
      </c>
      <c r="B77" s="7">
        <v>45</v>
      </c>
      <c r="D77" t="s">
        <v>1845</v>
      </c>
      <c r="E77">
        <v>45</v>
      </c>
      <c r="F77">
        <f t="shared" si="1"/>
        <v>0</v>
      </c>
    </row>
    <row r="78" spans="1:6">
      <c r="A78" t="s">
        <v>1848</v>
      </c>
      <c r="B78" s="7">
        <v>76</v>
      </c>
      <c r="D78" t="s">
        <v>1848</v>
      </c>
      <c r="E78">
        <v>76</v>
      </c>
      <c r="F78">
        <f t="shared" si="1"/>
        <v>0</v>
      </c>
    </row>
    <row r="79" spans="1:6">
      <c r="A79" t="s">
        <v>1851</v>
      </c>
      <c r="B79" s="7">
        <v>45</v>
      </c>
      <c r="D79" t="s">
        <v>1851</v>
      </c>
      <c r="E79">
        <v>45</v>
      </c>
      <c r="F79">
        <f t="shared" si="1"/>
        <v>0</v>
      </c>
    </row>
    <row r="80" spans="1:6">
      <c r="A80" t="s">
        <v>1854</v>
      </c>
      <c r="B80" s="7">
        <v>58</v>
      </c>
      <c r="D80" t="s">
        <v>1854</v>
      </c>
      <c r="E80">
        <v>58</v>
      </c>
      <c r="F80">
        <f t="shared" si="1"/>
        <v>0</v>
      </c>
    </row>
    <row r="81" spans="1:6">
      <c r="A81" t="s">
        <v>1857</v>
      </c>
      <c r="B81" s="7">
        <v>48</v>
      </c>
      <c r="D81" t="s">
        <v>1857</v>
      </c>
      <c r="E81">
        <v>48</v>
      </c>
      <c r="F81">
        <f t="shared" si="1"/>
        <v>0</v>
      </c>
    </row>
    <row r="82" spans="1:6">
      <c r="A82" t="s">
        <v>1860</v>
      </c>
      <c r="B82" s="7">
        <v>50</v>
      </c>
      <c r="D82" t="s">
        <v>1860</v>
      </c>
      <c r="E82">
        <v>50</v>
      </c>
      <c r="F82">
        <f t="shared" si="1"/>
        <v>0</v>
      </c>
    </row>
    <row r="83" spans="1:6">
      <c r="A83" t="s">
        <v>1863</v>
      </c>
      <c r="B83" s="7">
        <v>38</v>
      </c>
      <c r="D83" t="s">
        <v>1863</v>
      </c>
      <c r="E83">
        <v>38</v>
      </c>
      <c r="F83">
        <f t="shared" si="1"/>
        <v>0</v>
      </c>
    </row>
    <row r="84" spans="1:6">
      <c r="A84" t="s">
        <v>1867</v>
      </c>
      <c r="B84" s="7">
        <v>124.78</v>
      </c>
      <c r="D84" t="s">
        <v>1867</v>
      </c>
      <c r="E84">
        <v>124.78</v>
      </c>
      <c r="F84">
        <f t="shared" si="1"/>
        <v>0</v>
      </c>
    </row>
    <row r="85" spans="1:6">
      <c r="A85" t="s">
        <v>1870</v>
      </c>
      <c r="B85" s="7">
        <v>185</v>
      </c>
      <c r="D85" t="s">
        <v>1870</v>
      </c>
      <c r="E85">
        <v>185</v>
      </c>
      <c r="F85">
        <f t="shared" si="1"/>
        <v>0</v>
      </c>
    </row>
    <row r="86" spans="1:6">
      <c r="A86" t="s">
        <v>1872</v>
      </c>
      <c r="B86" s="7">
        <v>280</v>
      </c>
      <c r="D86" t="s">
        <v>1872</v>
      </c>
      <c r="E86">
        <v>280</v>
      </c>
      <c r="F86">
        <f t="shared" si="1"/>
        <v>0</v>
      </c>
    </row>
    <row r="87" spans="1:6">
      <c r="A87" t="s">
        <v>1874</v>
      </c>
      <c r="B87" s="7">
        <v>63</v>
      </c>
      <c r="D87" t="s">
        <v>1874</v>
      </c>
      <c r="E87">
        <v>63</v>
      </c>
      <c r="F87">
        <f t="shared" si="1"/>
        <v>0</v>
      </c>
    </row>
    <row r="88" spans="1:6">
      <c r="A88" t="s">
        <v>1878</v>
      </c>
      <c r="B88" s="7">
        <v>60</v>
      </c>
      <c r="D88" t="s">
        <v>1878</v>
      </c>
      <c r="E88">
        <v>60</v>
      </c>
      <c r="F88">
        <f t="shared" si="1"/>
        <v>0</v>
      </c>
    </row>
    <row r="89" spans="1:6">
      <c r="A89" t="s">
        <v>1883</v>
      </c>
      <c r="B89" s="7">
        <v>300</v>
      </c>
      <c r="D89" t="s">
        <v>1883</v>
      </c>
      <c r="E89">
        <v>300</v>
      </c>
      <c r="F89">
        <f t="shared" si="1"/>
        <v>0</v>
      </c>
    </row>
    <row r="90" spans="1:6">
      <c r="A90" t="s">
        <v>1886</v>
      </c>
      <c r="B90" s="7">
        <v>100</v>
      </c>
      <c r="D90" t="s">
        <v>1886</v>
      </c>
      <c r="E90">
        <v>100</v>
      </c>
      <c r="F90">
        <f t="shared" si="1"/>
        <v>0</v>
      </c>
    </row>
    <row r="91" spans="1:6">
      <c r="A91" t="s">
        <v>1890</v>
      </c>
      <c r="B91" s="7">
        <v>216</v>
      </c>
      <c r="D91" t="s">
        <v>1890</v>
      </c>
      <c r="E91">
        <v>216</v>
      </c>
      <c r="F91">
        <f t="shared" si="1"/>
        <v>0</v>
      </c>
    </row>
    <row r="92" spans="1:6">
      <c r="A92" t="s">
        <v>1894</v>
      </c>
      <c r="B92" s="7">
        <v>56</v>
      </c>
      <c r="D92" t="s">
        <v>1894</v>
      </c>
      <c r="E92">
        <v>56</v>
      </c>
      <c r="F92">
        <f t="shared" si="1"/>
        <v>0</v>
      </c>
    </row>
    <row r="93" spans="1:6">
      <c r="A93" t="s">
        <v>1897</v>
      </c>
      <c r="B93" s="7">
        <v>20</v>
      </c>
      <c r="D93" t="s">
        <v>1897</v>
      </c>
      <c r="E93">
        <v>20</v>
      </c>
      <c r="F93">
        <f t="shared" si="1"/>
        <v>0</v>
      </c>
    </row>
    <row r="94" spans="1:6">
      <c r="A94" t="s">
        <v>1900</v>
      </c>
      <c r="B94" s="7">
        <v>200</v>
      </c>
      <c r="D94" t="s">
        <v>1900</v>
      </c>
      <c r="E94">
        <v>200</v>
      </c>
      <c r="F94">
        <f t="shared" si="1"/>
        <v>0</v>
      </c>
    </row>
    <row r="95" spans="1:6">
      <c r="A95" t="s">
        <v>1904</v>
      </c>
      <c r="B95" s="7">
        <v>25</v>
      </c>
      <c r="D95" t="s">
        <v>1904</v>
      </c>
      <c r="E95">
        <v>25</v>
      </c>
      <c r="F95">
        <f t="shared" si="1"/>
        <v>0</v>
      </c>
    </row>
    <row r="96" spans="1:6">
      <c r="A96" t="s">
        <v>1907</v>
      </c>
      <c r="B96" s="7">
        <v>65</v>
      </c>
      <c r="D96" t="s">
        <v>1907</v>
      </c>
      <c r="E96">
        <v>65</v>
      </c>
      <c r="F96">
        <f t="shared" si="1"/>
        <v>0</v>
      </c>
    </row>
    <row r="97" spans="1:6">
      <c r="A97" t="s">
        <v>1911</v>
      </c>
      <c r="B97" s="7">
        <v>26</v>
      </c>
      <c r="D97" t="s">
        <v>1911</v>
      </c>
      <c r="E97">
        <v>26</v>
      </c>
      <c r="F97">
        <f t="shared" si="1"/>
        <v>0</v>
      </c>
    </row>
    <row r="98" spans="1:6">
      <c r="A98" t="s">
        <v>1922</v>
      </c>
      <c r="B98" s="7">
        <v>26</v>
      </c>
      <c r="D98" t="s">
        <v>1922</v>
      </c>
      <c r="E98">
        <v>26</v>
      </c>
      <c r="F98">
        <f t="shared" si="1"/>
        <v>0</v>
      </c>
    </row>
    <row r="99" spans="1:6">
      <c r="A99" t="s">
        <v>1926</v>
      </c>
      <c r="B99" s="7">
        <v>100</v>
      </c>
      <c r="D99" t="s">
        <v>1926</v>
      </c>
      <c r="E99">
        <v>100</v>
      </c>
      <c r="F99">
        <f t="shared" si="1"/>
        <v>0</v>
      </c>
    </row>
    <row r="100" spans="1:6">
      <c r="A100" t="s">
        <v>1929</v>
      </c>
      <c r="B100" s="7">
        <v>80</v>
      </c>
      <c r="D100" t="s">
        <v>1929</v>
      </c>
      <c r="E100">
        <v>80</v>
      </c>
      <c r="F100">
        <f t="shared" si="1"/>
        <v>0</v>
      </c>
    </row>
    <row r="101" spans="1:6">
      <c r="A101" t="s">
        <v>1933</v>
      </c>
      <c r="B101" s="7">
        <v>115</v>
      </c>
      <c r="D101" t="s">
        <v>1933</v>
      </c>
      <c r="E101">
        <v>115</v>
      </c>
      <c r="F101">
        <f t="shared" si="1"/>
        <v>0</v>
      </c>
    </row>
    <row r="102" spans="1:6">
      <c r="A102" t="s">
        <v>1937</v>
      </c>
      <c r="B102" s="7">
        <v>94</v>
      </c>
      <c r="D102" t="s">
        <v>1937</v>
      </c>
      <c r="E102">
        <v>94</v>
      </c>
      <c r="F102">
        <f t="shared" si="1"/>
        <v>0</v>
      </c>
    </row>
    <row r="103" spans="1:6">
      <c r="A103" t="s">
        <v>1941</v>
      </c>
      <c r="B103" s="7">
        <v>47</v>
      </c>
      <c r="D103" t="s">
        <v>1941</v>
      </c>
      <c r="E103">
        <v>47</v>
      </c>
      <c r="F103">
        <f t="shared" si="1"/>
        <v>0</v>
      </c>
    </row>
    <row r="104" spans="1:6">
      <c r="A104" t="s">
        <v>1944</v>
      </c>
      <c r="B104" s="7">
        <v>65</v>
      </c>
      <c r="D104" t="s">
        <v>1944</v>
      </c>
      <c r="E104">
        <v>65</v>
      </c>
      <c r="F104">
        <f t="shared" si="1"/>
        <v>0</v>
      </c>
    </row>
    <row r="105" spans="1:6">
      <c r="A105" t="s">
        <v>1946</v>
      </c>
      <c r="B105" s="7">
        <v>105</v>
      </c>
      <c r="D105" t="s">
        <v>1946</v>
      </c>
      <c r="E105">
        <v>105</v>
      </c>
      <c r="F105">
        <f t="shared" si="1"/>
        <v>0</v>
      </c>
    </row>
    <row r="106" spans="1:6">
      <c r="A106" t="s">
        <v>1951</v>
      </c>
      <c r="B106" s="7">
        <v>50</v>
      </c>
      <c r="D106" t="s">
        <v>1951</v>
      </c>
      <c r="E106">
        <v>50</v>
      </c>
      <c r="F106">
        <f t="shared" si="1"/>
        <v>0</v>
      </c>
    </row>
    <row r="107" spans="1:6">
      <c r="A107" t="s">
        <v>1956</v>
      </c>
      <c r="B107" s="7">
        <v>850</v>
      </c>
      <c r="D107" t="s">
        <v>1956</v>
      </c>
      <c r="E107">
        <v>850</v>
      </c>
      <c r="F107">
        <f t="shared" si="1"/>
        <v>0</v>
      </c>
    </row>
    <row r="108" spans="1:6">
      <c r="A108" t="s">
        <v>1959</v>
      </c>
      <c r="B108" s="7">
        <v>359.65</v>
      </c>
      <c r="D108" t="s">
        <v>1959</v>
      </c>
      <c r="E108">
        <v>359.65</v>
      </c>
      <c r="F108">
        <f t="shared" si="1"/>
        <v>0</v>
      </c>
    </row>
    <row r="109" spans="1:6">
      <c r="A109" t="s">
        <v>1962</v>
      </c>
      <c r="B109" s="7">
        <v>307.37</v>
      </c>
      <c r="D109" t="s">
        <v>1962</v>
      </c>
      <c r="E109">
        <v>307.37</v>
      </c>
      <c r="F109">
        <f t="shared" si="1"/>
        <v>0</v>
      </c>
    </row>
    <row r="110" spans="1:6">
      <c r="A110" t="s">
        <v>1966</v>
      </c>
      <c r="B110" s="7">
        <v>55</v>
      </c>
      <c r="D110" t="s">
        <v>1966</v>
      </c>
      <c r="E110">
        <v>55</v>
      </c>
      <c r="F110">
        <f t="shared" si="1"/>
        <v>0</v>
      </c>
    </row>
    <row r="111" spans="1:6">
      <c r="A111" t="s">
        <v>1976</v>
      </c>
      <c r="B111" s="7">
        <v>2500</v>
      </c>
      <c r="D111" t="s">
        <v>1976</v>
      </c>
      <c r="E111">
        <v>2500</v>
      </c>
      <c r="F111">
        <f t="shared" si="1"/>
        <v>0</v>
      </c>
    </row>
    <row r="112" spans="1:6">
      <c r="A112" t="s">
        <v>1978</v>
      </c>
      <c r="B112" s="7">
        <v>700</v>
      </c>
      <c r="D112" t="s">
        <v>1978</v>
      </c>
      <c r="E112">
        <v>700</v>
      </c>
      <c r="F112">
        <f t="shared" ref="F112:F175" si="2">B112-E112</f>
        <v>0</v>
      </c>
    </row>
    <row r="113" spans="1:6">
      <c r="A113" t="s">
        <v>1987</v>
      </c>
      <c r="B113" s="7">
        <v>45</v>
      </c>
      <c r="D113" t="s">
        <v>1987</v>
      </c>
      <c r="E113">
        <v>45</v>
      </c>
      <c r="F113">
        <f t="shared" si="2"/>
        <v>0</v>
      </c>
    </row>
    <row r="114" spans="1:6">
      <c r="A114" t="s">
        <v>2014</v>
      </c>
      <c r="B114" s="7">
        <v>1000</v>
      </c>
      <c r="D114" t="s">
        <v>2014</v>
      </c>
      <c r="E114">
        <v>1000</v>
      </c>
      <c r="F114">
        <f t="shared" si="2"/>
        <v>0</v>
      </c>
    </row>
    <row r="115" spans="1:6">
      <c r="A115" t="s">
        <v>2017</v>
      </c>
      <c r="B115" s="7">
        <v>513</v>
      </c>
      <c r="D115" t="s">
        <v>2017</v>
      </c>
      <c r="E115">
        <v>513</v>
      </c>
      <c r="F115">
        <f t="shared" si="2"/>
        <v>0</v>
      </c>
    </row>
    <row r="116" spans="1:6">
      <c r="A116" t="s">
        <v>2019</v>
      </c>
      <c r="B116" s="7">
        <v>30</v>
      </c>
      <c r="D116" t="s">
        <v>2019</v>
      </c>
      <c r="E116">
        <v>30</v>
      </c>
      <c r="F116">
        <f t="shared" si="2"/>
        <v>0</v>
      </c>
    </row>
    <row r="117" spans="1:6">
      <c r="A117" t="s">
        <v>2027</v>
      </c>
      <c r="B117" s="7">
        <v>400</v>
      </c>
      <c r="D117" t="s">
        <v>2027</v>
      </c>
      <c r="E117">
        <v>400</v>
      </c>
      <c r="F117">
        <f t="shared" si="2"/>
        <v>0</v>
      </c>
    </row>
    <row r="118" spans="1:6">
      <c r="A118" t="s">
        <v>2031</v>
      </c>
      <c r="B118" s="7">
        <v>900</v>
      </c>
      <c r="D118" t="s">
        <v>2031</v>
      </c>
      <c r="E118">
        <v>900</v>
      </c>
      <c r="F118">
        <f t="shared" si="2"/>
        <v>0</v>
      </c>
    </row>
    <row r="119" spans="1:6">
      <c r="A119" t="s">
        <v>2036</v>
      </c>
      <c r="B119" s="7">
        <v>200</v>
      </c>
      <c r="D119" t="s">
        <v>2036</v>
      </c>
      <c r="E119">
        <v>200</v>
      </c>
      <c r="F119">
        <f t="shared" si="2"/>
        <v>0</v>
      </c>
    </row>
    <row r="120" spans="1:6">
      <c r="A120" t="s">
        <v>2038</v>
      </c>
      <c r="B120" s="7">
        <v>233.25</v>
      </c>
      <c r="D120" t="s">
        <v>2038</v>
      </c>
      <c r="E120">
        <v>233.25</v>
      </c>
      <c r="F120">
        <f t="shared" si="2"/>
        <v>0</v>
      </c>
    </row>
    <row r="121" spans="1:6">
      <c r="A121" t="s">
        <v>2044</v>
      </c>
      <c r="B121" s="7">
        <v>50</v>
      </c>
      <c r="D121" t="s">
        <v>2044</v>
      </c>
      <c r="E121">
        <v>50</v>
      </c>
      <c r="F121">
        <f t="shared" si="2"/>
        <v>0</v>
      </c>
    </row>
    <row r="122" spans="1:6">
      <c r="A122" t="s">
        <v>2047</v>
      </c>
      <c r="B122" s="7">
        <v>50</v>
      </c>
      <c r="D122" t="s">
        <v>2047</v>
      </c>
      <c r="E122">
        <v>50</v>
      </c>
      <c r="F122">
        <f t="shared" si="2"/>
        <v>0</v>
      </c>
    </row>
    <row r="123" spans="1:6">
      <c r="A123" t="s">
        <v>2050</v>
      </c>
      <c r="B123" s="7">
        <v>50</v>
      </c>
      <c r="D123" t="s">
        <v>2050</v>
      </c>
      <c r="E123">
        <v>50</v>
      </c>
      <c r="F123">
        <f t="shared" si="2"/>
        <v>0</v>
      </c>
    </row>
    <row r="124" spans="1:6">
      <c r="A124" t="s">
        <v>2054</v>
      </c>
      <c r="B124" s="7">
        <v>50</v>
      </c>
      <c r="D124" t="s">
        <v>2054</v>
      </c>
      <c r="E124">
        <v>50</v>
      </c>
      <c r="F124">
        <f t="shared" si="2"/>
        <v>0</v>
      </c>
    </row>
    <row r="125" spans="1:6">
      <c r="A125" t="s">
        <v>2059</v>
      </c>
      <c r="B125" s="7">
        <v>50</v>
      </c>
      <c r="D125" t="s">
        <v>2059</v>
      </c>
      <c r="E125">
        <v>50</v>
      </c>
      <c r="F125">
        <f t="shared" si="2"/>
        <v>0</v>
      </c>
    </row>
    <row r="126" spans="1:6">
      <c r="A126" t="s">
        <v>2064</v>
      </c>
      <c r="B126" s="7">
        <v>50</v>
      </c>
      <c r="D126" t="s">
        <v>2064</v>
      </c>
      <c r="E126">
        <v>50</v>
      </c>
      <c r="F126">
        <f t="shared" si="2"/>
        <v>0</v>
      </c>
    </row>
    <row r="127" spans="1:6">
      <c r="A127" t="s">
        <v>2068</v>
      </c>
      <c r="B127" s="7">
        <v>150</v>
      </c>
      <c r="D127" t="s">
        <v>2068</v>
      </c>
      <c r="E127">
        <v>150</v>
      </c>
      <c r="F127">
        <f t="shared" si="2"/>
        <v>0</v>
      </c>
    </row>
    <row r="128" spans="1:6">
      <c r="A128" t="s">
        <v>2074</v>
      </c>
      <c r="B128" s="7">
        <v>50</v>
      </c>
      <c r="D128" t="s">
        <v>2074</v>
      </c>
      <c r="E128">
        <v>50</v>
      </c>
      <c r="F128">
        <f t="shared" si="2"/>
        <v>0</v>
      </c>
    </row>
    <row r="129" spans="1:6">
      <c r="A129" t="s">
        <v>2079</v>
      </c>
      <c r="B129" s="7">
        <v>50</v>
      </c>
      <c r="D129" t="s">
        <v>2079</v>
      </c>
      <c r="E129">
        <v>50</v>
      </c>
      <c r="F129">
        <f t="shared" si="2"/>
        <v>0</v>
      </c>
    </row>
    <row r="130" spans="1:6">
      <c r="A130" t="s">
        <v>2084</v>
      </c>
      <c r="B130" s="7">
        <v>50</v>
      </c>
      <c r="D130" t="s">
        <v>2084</v>
      </c>
      <c r="E130">
        <v>50</v>
      </c>
      <c r="F130">
        <f t="shared" si="2"/>
        <v>0</v>
      </c>
    </row>
    <row r="131" spans="1:6">
      <c r="A131" t="s">
        <v>2086</v>
      </c>
      <c r="B131" s="7">
        <v>50</v>
      </c>
      <c r="D131" t="s">
        <v>2086</v>
      </c>
      <c r="E131">
        <v>50</v>
      </c>
      <c r="F131">
        <f t="shared" si="2"/>
        <v>0</v>
      </c>
    </row>
    <row r="132" spans="1:6">
      <c r="A132" t="s">
        <v>2092</v>
      </c>
      <c r="B132" s="7">
        <v>50</v>
      </c>
      <c r="D132" t="s">
        <v>2092</v>
      </c>
      <c r="E132">
        <v>50</v>
      </c>
      <c r="F132">
        <f t="shared" si="2"/>
        <v>0</v>
      </c>
    </row>
    <row r="133" spans="1:6">
      <c r="A133" t="s">
        <v>2094</v>
      </c>
      <c r="B133" s="7">
        <v>50</v>
      </c>
      <c r="D133" t="s">
        <v>2094</v>
      </c>
      <c r="E133">
        <v>50</v>
      </c>
      <c r="F133">
        <f t="shared" si="2"/>
        <v>0</v>
      </c>
    </row>
    <row r="134" spans="1:6">
      <c r="A134" t="s">
        <v>2099</v>
      </c>
      <c r="B134" s="7">
        <v>50</v>
      </c>
      <c r="D134" t="s">
        <v>2099</v>
      </c>
      <c r="E134">
        <v>50</v>
      </c>
      <c r="F134">
        <f t="shared" si="2"/>
        <v>0</v>
      </c>
    </row>
    <row r="135" spans="1:6">
      <c r="A135" t="s">
        <v>2104</v>
      </c>
      <c r="B135" s="7">
        <v>50</v>
      </c>
      <c r="D135" t="s">
        <v>2104</v>
      </c>
      <c r="E135">
        <v>50</v>
      </c>
      <c r="F135">
        <f t="shared" si="2"/>
        <v>0</v>
      </c>
    </row>
    <row r="136" spans="1:6">
      <c r="A136" t="s">
        <v>2109</v>
      </c>
      <c r="B136" s="7">
        <v>30</v>
      </c>
      <c r="D136" t="s">
        <v>2109</v>
      </c>
      <c r="E136">
        <v>30</v>
      </c>
      <c r="F136">
        <f t="shared" si="2"/>
        <v>0</v>
      </c>
    </row>
    <row r="137" spans="1:6">
      <c r="A137" t="s">
        <v>2114</v>
      </c>
      <c r="B137" s="7">
        <v>10</v>
      </c>
      <c r="D137" t="s">
        <v>2114</v>
      </c>
      <c r="E137">
        <v>10</v>
      </c>
      <c r="F137">
        <f t="shared" si="2"/>
        <v>0</v>
      </c>
    </row>
    <row r="138" spans="1:6">
      <c r="A138" t="s">
        <v>2119</v>
      </c>
      <c r="B138" s="7">
        <v>10</v>
      </c>
      <c r="D138" t="s">
        <v>2119</v>
      </c>
      <c r="E138">
        <v>10</v>
      </c>
      <c r="F138">
        <f t="shared" si="2"/>
        <v>0</v>
      </c>
    </row>
    <row r="139" spans="1:6">
      <c r="A139" t="s">
        <v>2124</v>
      </c>
      <c r="B139" s="7">
        <v>10</v>
      </c>
      <c r="D139" t="s">
        <v>2124</v>
      </c>
      <c r="E139">
        <v>10</v>
      </c>
      <c r="F139">
        <f t="shared" si="2"/>
        <v>0</v>
      </c>
    </row>
    <row r="140" spans="1:6">
      <c r="A140" t="s">
        <v>2129</v>
      </c>
      <c r="B140" s="7">
        <v>15</v>
      </c>
      <c r="D140" t="s">
        <v>2129</v>
      </c>
      <c r="E140">
        <v>15</v>
      </c>
      <c r="F140">
        <f t="shared" si="2"/>
        <v>0</v>
      </c>
    </row>
    <row r="141" spans="1:6">
      <c r="A141" t="s">
        <v>2133</v>
      </c>
      <c r="B141" s="7">
        <v>20</v>
      </c>
      <c r="D141" t="s">
        <v>2133</v>
      </c>
      <c r="E141">
        <v>20</v>
      </c>
      <c r="F141">
        <f t="shared" si="2"/>
        <v>0</v>
      </c>
    </row>
    <row r="142" spans="1:6">
      <c r="A142" t="s">
        <v>2136</v>
      </c>
      <c r="B142" s="7">
        <v>20</v>
      </c>
      <c r="D142" t="s">
        <v>2136</v>
      </c>
      <c r="E142">
        <v>20</v>
      </c>
      <c r="F142">
        <f t="shared" si="2"/>
        <v>0</v>
      </c>
    </row>
    <row r="143" spans="1:6">
      <c r="A143" t="s">
        <v>2139</v>
      </c>
      <c r="B143" s="7">
        <v>21</v>
      </c>
      <c r="D143" t="s">
        <v>2139</v>
      </c>
      <c r="E143">
        <v>21</v>
      </c>
      <c r="F143">
        <f t="shared" si="2"/>
        <v>0</v>
      </c>
    </row>
    <row r="144" spans="1:6">
      <c r="A144" t="s">
        <v>2146</v>
      </c>
      <c r="B144" s="7">
        <v>50</v>
      </c>
      <c r="D144" t="s">
        <v>2146</v>
      </c>
      <c r="E144">
        <v>50</v>
      </c>
      <c r="F144">
        <f t="shared" si="2"/>
        <v>0</v>
      </c>
    </row>
    <row r="145" spans="1:6">
      <c r="A145" t="s">
        <v>2149</v>
      </c>
      <c r="B145" s="7">
        <v>50</v>
      </c>
      <c r="D145" t="s">
        <v>2149</v>
      </c>
      <c r="E145">
        <v>50</v>
      </c>
      <c r="F145">
        <f t="shared" si="2"/>
        <v>0</v>
      </c>
    </row>
    <row r="146" spans="1:6">
      <c r="A146" t="s">
        <v>2152</v>
      </c>
      <c r="B146" s="7">
        <v>50</v>
      </c>
      <c r="D146" t="s">
        <v>2152</v>
      </c>
      <c r="E146">
        <v>50</v>
      </c>
      <c r="F146">
        <f t="shared" si="2"/>
        <v>0</v>
      </c>
    </row>
    <row r="147" spans="1:6">
      <c r="A147" t="s">
        <v>2156</v>
      </c>
      <c r="B147" s="7">
        <v>50</v>
      </c>
      <c r="D147" t="s">
        <v>2156</v>
      </c>
      <c r="E147">
        <v>50</v>
      </c>
      <c r="F147">
        <f t="shared" si="2"/>
        <v>0</v>
      </c>
    </row>
    <row r="148" spans="1:6">
      <c r="A148" t="s">
        <v>2166</v>
      </c>
      <c r="B148" s="7">
        <v>10</v>
      </c>
      <c r="D148" t="s">
        <v>2166</v>
      </c>
      <c r="E148">
        <v>10</v>
      </c>
      <c r="F148">
        <f t="shared" si="2"/>
        <v>0</v>
      </c>
    </row>
    <row r="149" spans="1:6">
      <c r="A149" t="s">
        <v>2171</v>
      </c>
      <c r="B149" s="7">
        <v>5</v>
      </c>
      <c r="D149" t="s">
        <v>2171</v>
      </c>
      <c r="E149">
        <v>5</v>
      </c>
      <c r="F149">
        <f t="shared" si="2"/>
        <v>0</v>
      </c>
    </row>
    <row r="150" spans="1:6">
      <c r="A150" t="s">
        <v>2176</v>
      </c>
      <c r="B150" s="7">
        <v>50</v>
      </c>
      <c r="D150" t="s">
        <v>2176</v>
      </c>
      <c r="E150">
        <v>50</v>
      </c>
      <c r="F150">
        <f t="shared" si="2"/>
        <v>0</v>
      </c>
    </row>
    <row r="151" spans="1:6">
      <c r="A151" t="s">
        <v>2179</v>
      </c>
      <c r="B151" s="7">
        <v>44</v>
      </c>
      <c r="D151" t="s">
        <v>2179</v>
      </c>
      <c r="E151">
        <v>44</v>
      </c>
      <c r="F151">
        <f t="shared" si="2"/>
        <v>0</v>
      </c>
    </row>
    <row r="152" spans="1:6">
      <c r="A152" t="s">
        <v>2185</v>
      </c>
      <c r="B152" s="7">
        <v>150</v>
      </c>
      <c r="D152" t="s">
        <v>2185</v>
      </c>
      <c r="E152">
        <v>150</v>
      </c>
      <c r="F152">
        <f t="shared" si="2"/>
        <v>0</v>
      </c>
    </row>
    <row r="153" spans="1:6">
      <c r="A153" t="s">
        <v>2187</v>
      </c>
      <c r="B153" s="7">
        <v>200</v>
      </c>
      <c r="D153" t="s">
        <v>2187</v>
      </c>
      <c r="E153">
        <v>200</v>
      </c>
      <c r="F153">
        <f t="shared" si="2"/>
        <v>0</v>
      </c>
    </row>
    <row r="154" spans="1:6">
      <c r="A154" t="s">
        <v>2189</v>
      </c>
      <c r="B154" s="7">
        <v>3000</v>
      </c>
      <c r="D154" t="s">
        <v>2189</v>
      </c>
      <c r="E154">
        <v>3000</v>
      </c>
      <c r="F154">
        <f t="shared" si="2"/>
        <v>0</v>
      </c>
    </row>
    <row r="155" spans="1:6">
      <c r="A155" t="s">
        <v>2191</v>
      </c>
      <c r="B155" s="7">
        <v>701.25</v>
      </c>
      <c r="D155" t="s">
        <v>2191</v>
      </c>
      <c r="E155">
        <v>701.25</v>
      </c>
      <c r="F155">
        <f t="shared" si="2"/>
        <v>0</v>
      </c>
    </row>
    <row r="156" spans="1:6">
      <c r="A156" t="s">
        <v>2244</v>
      </c>
      <c r="B156" s="7">
        <v>300</v>
      </c>
      <c r="D156" t="s">
        <v>2244</v>
      </c>
      <c r="E156">
        <v>300</v>
      </c>
      <c r="F156">
        <f t="shared" si="2"/>
        <v>0</v>
      </c>
    </row>
    <row r="157" spans="1:6">
      <c r="A157" t="s">
        <v>2246</v>
      </c>
      <c r="B157" s="7">
        <v>1700</v>
      </c>
      <c r="D157" t="s">
        <v>2246</v>
      </c>
      <c r="E157">
        <v>1700</v>
      </c>
      <c r="F157">
        <f t="shared" si="2"/>
        <v>0</v>
      </c>
    </row>
    <row r="158" spans="1:6">
      <c r="A158" t="s">
        <v>2248</v>
      </c>
      <c r="B158" s="7">
        <v>500</v>
      </c>
      <c r="D158" t="s">
        <v>2248</v>
      </c>
      <c r="E158">
        <v>500</v>
      </c>
      <c r="F158">
        <f t="shared" si="2"/>
        <v>0</v>
      </c>
    </row>
    <row r="159" spans="1:6">
      <c r="A159" t="s">
        <v>2252</v>
      </c>
      <c r="B159" s="7">
        <v>404</v>
      </c>
      <c r="D159" t="s">
        <v>2252</v>
      </c>
      <c r="E159">
        <v>404</v>
      </c>
      <c r="F159">
        <f t="shared" si="2"/>
        <v>0</v>
      </c>
    </row>
    <row r="160" spans="1:6">
      <c r="A160" t="s">
        <v>2254</v>
      </c>
      <c r="B160" s="7">
        <v>490</v>
      </c>
      <c r="D160" t="s">
        <v>2254</v>
      </c>
      <c r="E160">
        <v>490</v>
      </c>
      <c r="F160">
        <f t="shared" si="2"/>
        <v>0</v>
      </c>
    </row>
    <row r="161" spans="1:6">
      <c r="A161" t="s">
        <v>2257</v>
      </c>
      <c r="B161" s="7">
        <v>310</v>
      </c>
      <c r="D161" t="s">
        <v>2257</v>
      </c>
      <c r="E161">
        <v>310</v>
      </c>
      <c r="F161">
        <f t="shared" si="2"/>
        <v>0</v>
      </c>
    </row>
    <row r="162" spans="1:6">
      <c r="A162" t="s">
        <v>2261</v>
      </c>
      <c r="B162" s="7">
        <v>100</v>
      </c>
      <c r="D162" t="s">
        <v>2261</v>
      </c>
      <c r="E162">
        <v>100</v>
      </c>
      <c r="F162">
        <f t="shared" si="2"/>
        <v>0</v>
      </c>
    </row>
    <row r="163" spans="1:6">
      <c r="A163" t="s">
        <v>2263</v>
      </c>
      <c r="B163" s="7">
        <v>196</v>
      </c>
      <c r="D163" t="s">
        <v>2263</v>
      </c>
      <c r="E163">
        <v>196</v>
      </c>
      <c r="F163">
        <f t="shared" si="2"/>
        <v>0</v>
      </c>
    </row>
    <row r="164" spans="1:6">
      <c r="A164" t="s">
        <v>2268</v>
      </c>
      <c r="B164" s="7">
        <v>200</v>
      </c>
      <c r="D164" t="s">
        <v>2268</v>
      </c>
      <c r="E164">
        <v>200</v>
      </c>
      <c r="F164">
        <f t="shared" si="2"/>
        <v>0</v>
      </c>
    </row>
    <row r="165" spans="1:6">
      <c r="A165" t="s">
        <v>2275</v>
      </c>
      <c r="B165" s="7">
        <v>100</v>
      </c>
      <c r="D165" t="s">
        <v>2275</v>
      </c>
      <c r="E165">
        <v>100</v>
      </c>
      <c r="F165">
        <f t="shared" si="2"/>
        <v>0</v>
      </c>
    </row>
    <row r="166" spans="1:6">
      <c r="A166" t="s">
        <v>2283</v>
      </c>
      <c r="B166" s="7">
        <v>1467.04</v>
      </c>
      <c r="D166" t="s">
        <v>2283</v>
      </c>
      <c r="E166">
        <v>1467.04</v>
      </c>
      <c r="F166">
        <f t="shared" si="2"/>
        <v>0</v>
      </c>
    </row>
    <row r="167" spans="1:6">
      <c r="A167" t="s">
        <v>2285</v>
      </c>
      <c r="B167" s="7">
        <v>487.24</v>
      </c>
      <c r="D167" t="s">
        <v>2285</v>
      </c>
      <c r="E167">
        <v>487.24</v>
      </c>
      <c r="F167">
        <f t="shared" si="2"/>
        <v>0</v>
      </c>
    </row>
    <row r="168" spans="1:6">
      <c r="A168" t="s">
        <v>2288</v>
      </c>
      <c r="B168" s="7">
        <v>100</v>
      </c>
      <c r="D168" t="s">
        <v>2288</v>
      </c>
      <c r="E168">
        <v>100</v>
      </c>
      <c r="F168">
        <f t="shared" si="2"/>
        <v>0</v>
      </c>
    </row>
    <row r="169" spans="1:6">
      <c r="A169" t="s">
        <v>2290</v>
      </c>
      <c r="B169" s="7">
        <v>720.86</v>
      </c>
      <c r="D169" t="s">
        <v>2290</v>
      </c>
      <c r="E169">
        <v>720.86</v>
      </c>
      <c r="F169">
        <f t="shared" si="2"/>
        <v>0</v>
      </c>
    </row>
    <row r="170" spans="1:6">
      <c r="A170" t="s">
        <v>2304</v>
      </c>
      <c r="B170" s="7">
        <v>53.45</v>
      </c>
      <c r="D170" t="s">
        <v>2304</v>
      </c>
      <c r="E170">
        <v>53.45</v>
      </c>
      <c r="F170">
        <f t="shared" si="2"/>
        <v>0</v>
      </c>
    </row>
    <row r="171" spans="1:6">
      <c r="A171" t="s">
        <v>2307</v>
      </c>
      <c r="B171" s="7">
        <v>77.3</v>
      </c>
      <c r="D171" t="s">
        <v>2307</v>
      </c>
      <c r="E171">
        <v>77.3</v>
      </c>
      <c r="F171">
        <f t="shared" si="2"/>
        <v>0</v>
      </c>
    </row>
    <row r="172" spans="1:6">
      <c r="A172" t="s">
        <v>2310</v>
      </c>
      <c r="B172" s="7">
        <v>158.09</v>
      </c>
      <c r="D172" t="s">
        <v>2310</v>
      </c>
      <c r="E172">
        <v>158.09</v>
      </c>
      <c r="F172">
        <f t="shared" si="2"/>
        <v>0</v>
      </c>
    </row>
    <row r="173" spans="1:6">
      <c r="A173" s="2" t="s">
        <v>2312</v>
      </c>
      <c r="B173" s="7">
        <v>76.9</v>
      </c>
      <c r="D173" t="s">
        <v>2312</v>
      </c>
      <c r="E173">
        <v>76.9</v>
      </c>
      <c r="F173">
        <f t="shared" si="2"/>
        <v>0</v>
      </c>
    </row>
    <row r="174" spans="1:6">
      <c r="A174" t="s">
        <v>2316</v>
      </c>
      <c r="B174" s="7">
        <v>11</v>
      </c>
      <c r="D174" t="s">
        <v>2316</v>
      </c>
      <c r="E174">
        <v>11</v>
      </c>
      <c r="F174">
        <f t="shared" si="2"/>
        <v>0</v>
      </c>
    </row>
    <row r="175" spans="1:6">
      <c r="A175" t="s">
        <v>2318</v>
      </c>
      <c r="B175" s="7">
        <v>9.91</v>
      </c>
      <c r="D175" t="s">
        <v>2318</v>
      </c>
      <c r="E175">
        <v>9.91</v>
      </c>
      <c r="F175">
        <f t="shared" si="2"/>
        <v>0</v>
      </c>
    </row>
    <row r="176" spans="1:6">
      <c r="A176" t="s">
        <v>2323</v>
      </c>
      <c r="B176" s="7">
        <v>14.9</v>
      </c>
      <c r="D176" t="s">
        <v>2323</v>
      </c>
      <c r="E176">
        <v>14.9</v>
      </c>
      <c r="F176">
        <f t="shared" ref="F176:F239" si="3">B176-E176</f>
        <v>0</v>
      </c>
    </row>
    <row r="177" spans="1:6">
      <c r="A177" t="s">
        <v>2328</v>
      </c>
      <c r="B177" s="7">
        <v>140.09</v>
      </c>
      <c r="D177" t="s">
        <v>2328</v>
      </c>
      <c r="E177">
        <v>140.09</v>
      </c>
      <c r="F177">
        <f t="shared" si="3"/>
        <v>0</v>
      </c>
    </row>
    <row r="178" spans="1:6">
      <c r="A178" t="s">
        <v>2332</v>
      </c>
      <c r="B178" s="7">
        <v>208.62</v>
      </c>
      <c r="D178" t="s">
        <v>2332</v>
      </c>
      <c r="E178">
        <v>208.62</v>
      </c>
      <c r="F178">
        <f t="shared" si="3"/>
        <v>0</v>
      </c>
    </row>
    <row r="179" spans="1:6">
      <c r="A179" t="s">
        <v>2334</v>
      </c>
      <c r="B179" s="7">
        <v>104.55</v>
      </c>
      <c r="D179" t="s">
        <v>2334</v>
      </c>
      <c r="E179">
        <v>104.55</v>
      </c>
      <c r="F179">
        <f t="shared" si="3"/>
        <v>0</v>
      </c>
    </row>
    <row r="180" spans="1:6">
      <c r="A180" t="s">
        <v>2338</v>
      </c>
      <c r="B180" s="7">
        <v>250.01</v>
      </c>
      <c r="D180" t="s">
        <v>2338</v>
      </c>
      <c r="E180">
        <v>250.01</v>
      </c>
      <c r="F180">
        <f t="shared" si="3"/>
        <v>0</v>
      </c>
    </row>
    <row r="181" spans="1:6">
      <c r="A181" t="s">
        <v>2343</v>
      </c>
      <c r="B181" s="7">
        <v>204.23</v>
      </c>
      <c r="D181" t="s">
        <v>2343</v>
      </c>
      <c r="E181">
        <v>204.23</v>
      </c>
      <c r="F181">
        <f t="shared" si="3"/>
        <v>0</v>
      </c>
    </row>
    <row r="182" spans="1:6">
      <c r="A182" t="s">
        <v>2348</v>
      </c>
      <c r="B182" s="7">
        <v>403.82</v>
      </c>
      <c r="D182" t="s">
        <v>2348</v>
      </c>
      <c r="E182">
        <v>403.82</v>
      </c>
      <c r="F182">
        <f t="shared" si="3"/>
        <v>0</v>
      </c>
    </row>
    <row r="183" spans="1:6">
      <c r="A183" t="s">
        <v>2353</v>
      </c>
      <c r="B183" s="7">
        <v>78</v>
      </c>
      <c r="D183" t="s">
        <v>2353</v>
      </c>
      <c r="E183">
        <v>78</v>
      </c>
      <c r="F183">
        <f t="shared" si="3"/>
        <v>0</v>
      </c>
    </row>
    <row r="184" spans="1:6">
      <c r="A184" t="s">
        <v>2355</v>
      </c>
      <c r="B184" s="7">
        <v>113.76</v>
      </c>
      <c r="D184" t="s">
        <v>2355</v>
      </c>
      <c r="E184">
        <v>113.76</v>
      </c>
      <c r="F184">
        <f t="shared" si="3"/>
        <v>0</v>
      </c>
    </row>
    <row r="185" spans="1:6">
      <c r="A185" t="s">
        <v>2360</v>
      </c>
      <c r="B185" s="7">
        <v>457.1</v>
      </c>
      <c r="D185" t="s">
        <v>2360</v>
      </c>
      <c r="E185">
        <v>457.1</v>
      </c>
      <c r="F185">
        <f t="shared" si="3"/>
        <v>0</v>
      </c>
    </row>
    <row r="186" spans="1:6">
      <c r="A186" t="s">
        <v>2370</v>
      </c>
      <c r="B186" s="7">
        <v>57.76</v>
      </c>
      <c r="D186" t="s">
        <v>2370</v>
      </c>
      <c r="E186">
        <v>57.76</v>
      </c>
      <c r="F186">
        <f t="shared" si="3"/>
        <v>0</v>
      </c>
    </row>
    <row r="187" spans="1:6">
      <c r="A187" t="s">
        <v>2373</v>
      </c>
      <c r="B187" s="7">
        <v>2.58</v>
      </c>
      <c r="D187" t="s">
        <v>2373</v>
      </c>
      <c r="E187">
        <v>2.58</v>
      </c>
      <c r="F187">
        <f t="shared" si="3"/>
        <v>0</v>
      </c>
    </row>
    <row r="188" spans="1:6">
      <c r="A188" t="s">
        <v>2375</v>
      </c>
      <c r="B188" s="7">
        <v>2300</v>
      </c>
      <c r="D188" t="s">
        <v>2375</v>
      </c>
      <c r="E188">
        <v>2300</v>
      </c>
      <c r="F188">
        <f t="shared" si="3"/>
        <v>0</v>
      </c>
    </row>
    <row r="189" spans="1:6">
      <c r="A189" t="s">
        <v>2378</v>
      </c>
      <c r="B189" s="7">
        <v>200</v>
      </c>
      <c r="D189" t="s">
        <v>2378</v>
      </c>
      <c r="E189">
        <v>200</v>
      </c>
      <c r="F189">
        <f t="shared" si="3"/>
        <v>0</v>
      </c>
    </row>
    <row r="190" spans="1:6">
      <c r="A190" t="s">
        <v>2382</v>
      </c>
      <c r="B190" s="7">
        <v>212</v>
      </c>
      <c r="D190" t="s">
        <v>2382</v>
      </c>
      <c r="E190">
        <v>212</v>
      </c>
      <c r="F190">
        <f t="shared" si="3"/>
        <v>0</v>
      </c>
    </row>
    <row r="191" spans="1:6">
      <c r="A191" t="s">
        <v>2385</v>
      </c>
      <c r="B191" s="7">
        <v>600</v>
      </c>
      <c r="D191" t="s">
        <v>2385</v>
      </c>
      <c r="E191">
        <v>600</v>
      </c>
      <c r="F191">
        <f t="shared" si="3"/>
        <v>0</v>
      </c>
    </row>
    <row r="192" spans="1:6">
      <c r="A192" t="s">
        <v>2387</v>
      </c>
      <c r="B192" s="7">
        <v>2000.88</v>
      </c>
      <c r="D192" t="s">
        <v>2387</v>
      </c>
      <c r="E192">
        <v>2000.88</v>
      </c>
      <c r="F192">
        <f t="shared" si="3"/>
        <v>0</v>
      </c>
    </row>
    <row r="193" spans="1:6">
      <c r="A193" t="s">
        <v>2390</v>
      </c>
      <c r="B193" s="7">
        <v>101.4</v>
      </c>
      <c r="D193" t="s">
        <v>2390</v>
      </c>
      <c r="E193">
        <v>101.4</v>
      </c>
      <c r="F193">
        <f t="shared" si="3"/>
        <v>0</v>
      </c>
    </row>
    <row r="194" spans="1:6">
      <c r="A194" t="s">
        <v>2392</v>
      </c>
      <c r="B194" s="7">
        <v>251.97</v>
      </c>
      <c r="D194" t="s">
        <v>2392</v>
      </c>
      <c r="E194">
        <v>251.97</v>
      </c>
      <c r="F194">
        <f t="shared" si="3"/>
        <v>0</v>
      </c>
    </row>
    <row r="195" spans="1:6">
      <c r="A195" t="s">
        <v>2395</v>
      </c>
      <c r="B195" s="7">
        <v>250.65</v>
      </c>
      <c r="D195" t="s">
        <v>2395</v>
      </c>
      <c r="E195">
        <v>250.65</v>
      </c>
      <c r="F195">
        <f t="shared" si="3"/>
        <v>0</v>
      </c>
    </row>
    <row r="196" spans="1:6">
      <c r="A196" t="s">
        <v>2415</v>
      </c>
      <c r="B196" s="7">
        <v>161</v>
      </c>
      <c r="D196" t="s">
        <v>2415</v>
      </c>
      <c r="E196">
        <v>161</v>
      </c>
      <c r="F196">
        <f t="shared" si="3"/>
        <v>0</v>
      </c>
    </row>
    <row r="197" spans="1:6">
      <c r="A197" t="s">
        <v>2418</v>
      </c>
      <c r="B197" s="7">
        <v>42.7</v>
      </c>
      <c r="D197" t="s">
        <v>2418</v>
      </c>
      <c r="E197">
        <v>42.7</v>
      </c>
      <c r="F197">
        <f t="shared" si="3"/>
        <v>0</v>
      </c>
    </row>
    <row r="198" spans="1:6">
      <c r="A198" t="s">
        <v>2433</v>
      </c>
      <c r="B198" s="7">
        <v>7.9</v>
      </c>
      <c r="D198" t="s">
        <v>2433</v>
      </c>
      <c r="E198">
        <v>7.9</v>
      </c>
      <c r="F198">
        <f t="shared" si="3"/>
        <v>0</v>
      </c>
    </row>
    <row r="199" spans="1:6">
      <c r="A199" t="s">
        <v>2437</v>
      </c>
      <c r="B199" s="7">
        <v>20.34</v>
      </c>
      <c r="D199" t="s">
        <v>2437</v>
      </c>
      <c r="E199">
        <v>20.34</v>
      </c>
      <c r="F199">
        <f t="shared" si="3"/>
        <v>0</v>
      </c>
    </row>
    <row r="200" spans="1:6">
      <c r="A200" t="s">
        <v>2443</v>
      </c>
      <c r="B200" s="7">
        <v>5.2</v>
      </c>
      <c r="D200" t="s">
        <v>2443</v>
      </c>
      <c r="E200">
        <v>5.2</v>
      </c>
      <c r="F200">
        <f t="shared" si="3"/>
        <v>0</v>
      </c>
    </row>
    <row r="201" spans="1:6">
      <c r="A201" t="s">
        <v>2450</v>
      </c>
      <c r="B201" s="7">
        <v>971.87</v>
      </c>
      <c r="D201" t="s">
        <v>2450</v>
      </c>
      <c r="E201">
        <v>971.87</v>
      </c>
      <c r="F201">
        <f t="shared" si="3"/>
        <v>0</v>
      </c>
    </row>
    <row r="202" spans="1:6">
      <c r="A202" t="s">
        <v>2455</v>
      </c>
      <c r="B202" s="7">
        <v>400</v>
      </c>
      <c r="D202" t="s">
        <v>2455</v>
      </c>
      <c r="E202">
        <v>400</v>
      </c>
      <c r="F202">
        <f t="shared" si="3"/>
        <v>0</v>
      </c>
    </row>
    <row r="203" spans="1:6">
      <c r="A203" t="s">
        <v>2457</v>
      </c>
      <c r="B203" s="7">
        <v>100</v>
      </c>
      <c r="D203" t="s">
        <v>2457</v>
      </c>
      <c r="E203">
        <v>100</v>
      </c>
      <c r="F203">
        <f t="shared" si="3"/>
        <v>0</v>
      </c>
    </row>
    <row r="204" spans="1:6">
      <c r="A204" t="s">
        <v>2459</v>
      </c>
      <c r="B204" s="7">
        <v>300</v>
      </c>
      <c r="D204" t="s">
        <v>2459</v>
      </c>
      <c r="E204">
        <v>300</v>
      </c>
      <c r="F204">
        <f t="shared" si="3"/>
        <v>0</v>
      </c>
    </row>
    <row r="205" spans="1:6">
      <c r="A205" t="s">
        <v>2461</v>
      </c>
      <c r="B205" s="7">
        <v>279.8</v>
      </c>
      <c r="D205" t="s">
        <v>2461</v>
      </c>
      <c r="E205">
        <v>279.8</v>
      </c>
      <c r="F205">
        <f t="shared" si="3"/>
        <v>0</v>
      </c>
    </row>
    <row r="206" spans="1:6">
      <c r="A206" t="s">
        <v>2469</v>
      </c>
      <c r="B206" s="7">
        <v>1100</v>
      </c>
      <c r="D206" t="s">
        <v>2469</v>
      </c>
      <c r="E206">
        <v>1100</v>
      </c>
      <c r="F206">
        <f t="shared" si="3"/>
        <v>0</v>
      </c>
    </row>
    <row r="207" spans="1:6">
      <c r="A207" t="s">
        <v>2473</v>
      </c>
      <c r="B207" s="7">
        <v>300</v>
      </c>
      <c r="D207" t="s">
        <v>2473</v>
      </c>
      <c r="E207">
        <v>300</v>
      </c>
      <c r="F207">
        <f t="shared" si="3"/>
        <v>0</v>
      </c>
    </row>
    <row r="208" spans="1:6">
      <c r="A208" t="s">
        <v>2477</v>
      </c>
      <c r="B208" s="7">
        <v>300</v>
      </c>
      <c r="D208" t="s">
        <v>2477</v>
      </c>
      <c r="E208">
        <v>300</v>
      </c>
      <c r="F208">
        <f t="shared" si="3"/>
        <v>0</v>
      </c>
    </row>
    <row r="209" spans="1:6">
      <c r="A209" t="s">
        <v>2482</v>
      </c>
      <c r="B209" s="7">
        <v>172</v>
      </c>
      <c r="D209" t="s">
        <v>2482</v>
      </c>
      <c r="E209">
        <v>172</v>
      </c>
      <c r="F209">
        <f t="shared" si="3"/>
        <v>0</v>
      </c>
    </row>
    <row r="210" spans="1:6">
      <c r="A210" t="s">
        <v>2486</v>
      </c>
      <c r="B210" s="7">
        <v>100</v>
      </c>
      <c r="D210" t="s">
        <v>2486</v>
      </c>
      <c r="E210">
        <v>100</v>
      </c>
      <c r="F210">
        <f t="shared" si="3"/>
        <v>0</v>
      </c>
    </row>
    <row r="211" spans="1:6">
      <c r="A211" t="s">
        <v>2491</v>
      </c>
      <c r="B211" s="7">
        <v>500</v>
      </c>
      <c r="D211" t="s">
        <v>2491</v>
      </c>
      <c r="E211">
        <v>500</v>
      </c>
      <c r="F211">
        <f t="shared" si="3"/>
        <v>0</v>
      </c>
    </row>
    <row r="212" spans="1:6">
      <c r="A212" t="s">
        <v>2496</v>
      </c>
      <c r="B212" s="7">
        <v>30</v>
      </c>
      <c r="D212" t="s">
        <v>2496</v>
      </c>
      <c r="E212">
        <v>30</v>
      </c>
      <c r="F212">
        <f t="shared" si="3"/>
        <v>0</v>
      </c>
    </row>
    <row r="213" spans="1:6">
      <c r="A213" t="s">
        <v>2501</v>
      </c>
      <c r="B213" s="7">
        <v>200</v>
      </c>
      <c r="D213" t="s">
        <v>2501</v>
      </c>
      <c r="E213">
        <v>200</v>
      </c>
      <c r="F213">
        <f t="shared" si="3"/>
        <v>0</v>
      </c>
    </row>
    <row r="214" spans="1:6">
      <c r="A214" t="s">
        <v>2507</v>
      </c>
      <c r="B214" s="7">
        <v>500</v>
      </c>
      <c r="D214" t="s">
        <v>2507</v>
      </c>
      <c r="E214">
        <v>500</v>
      </c>
      <c r="F214">
        <f t="shared" si="3"/>
        <v>0</v>
      </c>
    </row>
    <row r="215" spans="1:6">
      <c r="A215" t="s">
        <v>2510</v>
      </c>
      <c r="B215" s="7">
        <v>1435.49</v>
      </c>
      <c r="D215" t="s">
        <v>2510</v>
      </c>
      <c r="E215">
        <v>1435.49</v>
      </c>
      <c r="F215">
        <f t="shared" si="3"/>
        <v>0</v>
      </c>
    </row>
    <row r="216" spans="1:6">
      <c r="A216" t="s">
        <v>2513</v>
      </c>
      <c r="B216" s="7">
        <v>60</v>
      </c>
      <c r="D216" t="s">
        <v>2513</v>
      </c>
      <c r="E216">
        <v>60</v>
      </c>
      <c r="F216">
        <f t="shared" si="3"/>
        <v>0</v>
      </c>
    </row>
    <row r="217" spans="1:6">
      <c r="A217" t="s">
        <v>2519</v>
      </c>
      <c r="B217" s="7">
        <v>600</v>
      </c>
      <c r="D217" t="s">
        <v>2519</v>
      </c>
      <c r="E217">
        <v>600</v>
      </c>
      <c r="F217">
        <f t="shared" si="3"/>
        <v>0</v>
      </c>
    </row>
    <row r="218" spans="1:6">
      <c r="A218" t="s">
        <v>2521</v>
      </c>
      <c r="B218" s="7">
        <v>180</v>
      </c>
      <c r="D218" t="s">
        <v>2521</v>
      </c>
      <c r="E218">
        <v>180</v>
      </c>
      <c r="F218">
        <f t="shared" si="3"/>
        <v>0</v>
      </c>
    </row>
    <row r="219" spans="1:6">
      <c r="A219" t="s">
        <v>2524</v>
      </c>
      <c r="B219" s="7">
        <v>1000</v>
      </c>
      <c r="D219" t="s">
        <v>2524</v>
      </c>
      <c r="E219">
        <v>1000</v>
      </c>
      <c r="F219">
        <f t="shared" si="3"/>
        <v>0</v>
      </c>
    </row>
    <row r="220" spans="1:6">
      <c r="A220" t="s">
        <v>2527</v>
      </c>
      <c r="B220" s="7">
        <v>2700</v>
      </c>
      <c r="D220" t="s">
        <v>2527</v>
      </c>
      <c r="E220">
        <v>2700</v>
      </c>
      <c r="F220">
        <f t="shared" si="3"/>
        <v>0</v>
      </c>
    </row>
    <row r="221" spans="1:6">
      <c r="A221" t="s">
        <v>2530</v>
      </c>
      <c r="B221" s="7">
        <v>2900</v>
      </c>
      <c r="D221" t="s">
        <v>2530</v>
      </c>
      <c r="E221">
        <v>2900</v>
      </c>
      <c r="F221">
        <f t="shared" si="3"/>
        <v>0</v>
      </c>
    </row>
    <row r="222" spans="1:6">
      <c r="A222" t="s">
        <v>2533</v>
      </c>
      <c r="B222" s="7">
        <v>900</v>
      </c>
      <c r="D222" t="s">
        <v>2533</v>
      </c>
      <c r="E222">
        <v>900</v>
      </c>
      <c r="F222">
        <f t="shared" si="3"/>
        <v>0</v>
      </c>
    </row>
    <row r="223" spans="1:6">
      <c r="A223" t="s">
        <v>2537</v>
      </c>
      <c r="B223" s="7">
        <v>330</v>
      </c>
      <c r="D223" t="s">
        <v>2537</v>
      </c>
      <c r="E223">
        <v>330</v>
      </c>
      <c r="F223">
        <f t="shared" si="3"/>
        <v>0</v>
      </c>
    </row>
    <row r="224" spans="1:6">
      <c r="A224" t="s">
        <v>2540</v>
      </c>
      <c r="B224" s="7">
        <v>2900</v>
      </c>
      <c r="D224" t="s">
        <v>2540</v>
      </c>
      <c r="E224">
        <v>2900</v>
      </c>
      <c r="F224">
        <f t="shared" si="3"/>
        <v>0</v>
      </c>
    </row>
    <row r="225" spans="1:6">
      <c r="A225" t="s">
        <v>2543</v>
      </c>
      <c r="B225" s="7">
        <v>100</v>
      </c>
      <c r="D225" t="s">
        <v>2543</v>
      </c>
      <c r="E225">
        <v>100</v>
      </c>
      <c r="F225">
        <f t="shared" si="3"/>
        <v>0</v>
      </c>
    </row>
    <row r="226" spans="1:6">
      <c r="A226" t="s">
        <v>2549</v>
      </c>
      <c r="B226" s="7">
        <v>200</v>
      </c>
      <c r="D226" t="s">
        <v>2549</v>
      </c>
      <c r="E226">
        <v>200</v>
      </c>
      <c r="F226">
        <f t="shared" si="3"/>
        <v>0</v>
      </c>
    </row>
    <row r="227" spans="1:6">
      <c r="A227" t="s">
        <v>2557</v>
      </c>
      <c r="B227" s="7">
        <v>106.5</v>
      </c>
      <c r="D227" t="s">
        <v>2557</v>
      </c>
      <c r="E227">
        <v>106.5</v>
      </c>
      <c r="F227">
        <f t="shared" si="3"/>
        <v>0</v>
      </c>
    </row>
    <row r="228" spans="1:6">
      <c r="A228" t="s">
        <v>2561</v>
      </c>
      <c r="B228" s="7">
        <v>850</v>
      </c>
      <c r="D228" t="s">
        <v>2561</v>
      </c>
      <c r="E228">
        <v>850</v>
      </c>
      <c r="F228">
        <f t="shared" si="3"/>
        <v>0</v>
      </c>
    </row>
    <row r="229" spans="1:6">
      <c r="A229" t="s">
        <v>2564</v>
      </c>
      <c r="B229" s="7">
        <v>400</v>
      </c>
      <c r="D229" t="s">
        <v>2564</v>
      </c>
      <c r="E229">
        <v>400</v>
      </c>
      <c r="F229">
        <f t="shared" si="3"/>
        <v>0</v>
      </c>
    </row>
    <row r="230" spans="1:6">
      <c r="A230" t="s">
        <v>1556</v>
      </c>
      <c r="B230" s="7">
        <v>117</v>
      </c>
      <c r="D230" t="s">
        <v>1556</v>
      </c>
      <c r="E230">
        <v>117</v>
      </c>
      <c r="F230">
        <f t="shared" si="3"/>
        <v>0</v>
      </c>
    </row>
    <row r="231" spans="1:6">
      <c r="A231" t="s">
        <v>2567</v>
      </c>
      <c r="B231" s="7">
        <v>2030.8</v>
      </c>
      <c r="D231" t="s">
        <v>2567</v>
      </c>
      <c r="E231">
        <v>2030.8</v>
      </c>
      <c r="F231">
        <f t="shared" si="3"/>
        <v>0</v>
      </c>
    </row>
    <row r="232" spans="1:6">
      <c r="A232" t="s">
        <v>2570</v>
      </c>
      <c r="B232" s="7">
        <v>2015.93</v>
      </c>
      <c r="D232" t="s">
        <v>2570</v>
      </c>
      <c r="E232">
        <v>2015.93</v>
      </c>
      <c r="F232">
        <f t="shared" si="3"/>
        <v>0</v>
      </c>
    </row>
    <row r="233" spans="1:6">
      <c r="A233" t="s">
        <v>2573</v>
      </c>
      <c r="B233" s="7">
        <v>600</v>
      </c>
      <c r="D233" t="s">
        <v>2573</v>
      </c>
      <c r="E233">
        <v>600</v>
      </c>
      <c r="F233">
        <f t="shared" si="3"/>
        <v>0</v>
      </c>
    </row>
    <row r="234" spans="1:6">
      <c r="A234" t="s">
        <v>2576</v>
      </c>
      <c r="B234" s="7">
        <v>1585.05</v>
      </c>
      <c r="D234" t="s">
        <v>2576</v>
      </c>
      <c r="E234">
        <v>1585.05</v>
      </c>
      <c r="F234">
        <f t="shared" si="3"/>
        <v>0</v>
      </c>
    </row>
    <row r="235" spans="1:6">
      <c r="A235" t="s">
        <v>2579</v>
      </c>
      <c r="B235" s="7">
        <v>500</v>
      </c>
      <c r="D235" t="s">
        <v>2579</v>
      </c>
      <c r="E235">
        <v>500</v>
      </c>
      <c r="F235">
        <f t="shared" si="3"/>
        <v>0</v>
      </c>
    </row>
    <row r="236" spans="1:6">
      <c r="A236" t="s">
        <v>2581</v>
      </c>
      <c r="B236" s="7">
        <v>1679.57</v>
      </c>
      <c r="D236" t="s">
        <v>2581</v>
      </c>
      <c r="E236">
        <v>1679.57</v>
      </c>
      <c r="F236">
        <f t="shared" si="3"/>
        <v>0</v>
      </c>
    </row>
    <row r="237" spans="1:6">
      <c r="A237" t="s">
        <v>2585</v>
      </c>
      <c r="B237" s="7">
        <v>177</v>
      </c>
      <c r="D237" t="s">
        <v>2585</v>
      </c>
      <c r="E237">
        <v>177</v>
      </c>
      <c r="F237">
        <f t="shared" si="3"/>
        <v>0</v>
      </c>
    </row>
    <row r="238" spans="1:6">
      <c r="A238" t="s">
        <v>2590</v>
      </c>
      <c r="B238" s="7">
        <v>277</v>
      </c>
      <c r="D238" t="s">
        <v>2590</v>
      </c>
      <c r="E238">
        <v>277</v>
      </c>
      <c r="F238">
        <f t="shared" si="3"/>
        <v>0</v>
      </c>
    </row>
    <row r="239" spans="1:6">
      <c r="A239" t="s">
        <v>2161</v>
      </c>
      <c r="B239">
        <v>5</v>
      </c>
      <c r="D239" t="s">
        <v>2161</v>
      </c>
      <c r="E239">
        <v>5</v>
      </c>
      <c r="F239">
        <f t="shared" si="3"/>
        <v>0</v>
      </c>
    </row>
    <row r="240" spans="1:6">
      <c r="A240" t="s">
        <v>1787</v>
      </c>
      <c r="B240">
        <v>22</v>
      </c>
      <c r="D240" t="s">
        <v>1787</v>
      </c>
      <c r="E240">
        <v>22</v>
      </c>
      <c r="F240">
        <f t="shared" ref="F240:F248" si="4">B240-E240</f>
        <v>0</v>
      </c>
    </row>
    <row r="241" spans="6:6">
      <c r="F241">
        <f t="shared" si="4"/>
        <v>0</v>
      </c>
    </row>
    <row r="242" spans="6:6">
      <c r="F242">
        <f t="shared" si="4"/>
        <v>0</v>
      </c>
    </row>
    <row r="243" spans="6:6">
      <c r="F243">
        <f t="shared" si="4"/>
        <v>0</v>
      </c>
    </row>
    <row r="244" spans="6:6">
      <c r="F244">
        <f t="shared" si="4"/>
        <v>0</v>
      </c>
    </row>
    <row r="245" spans="6:6">
      <c r="F245">
        <f t="shared" si="4"/>
        <v>0</v>
      </c>
    </row>
    <row r="246" spans="6:6">
      <c r="F246">
        <f t="shared" si="4"/>
        <v>0</v>
      </c>
    </row>
    <row r="247" spans="6:6">
      <c r="F247">
        <f t="shared" si="4"/>
        <v>0</v>
      </c>
    </row>
    <row r="248" spans="6:6">
      <c r="F248">
        <f t="shared" si="4"/>
        <v>0</v>
      </c>
    </row>
  </sheetData>
  <autoFilter xmlns:etc="http://www.wps.cn/officeDocument/2017/etCustomData" ref="A47:I248" etc:filterBottomFollowUsedRange="0">
    <extLst/>
  </autoFilter>
  <conditionalFormatting sqref="A1:A9 A10:A12 A13:A21 A22:A25 A26:A29 A30 A31:A34 A35 A36 A37:A43 A44">
    <cfRule type="duplicateValues" dxfId="0" priority="6"/>
  </conditionalFormatting>
  <conditionalFormatting sqref="A48:A63 A64:A76 A77:A97 A98:A105 A106:A110 A111:A113 A114:A147 A148:A151 A152:A155 A156:A165 A166:A169 A170:A185 A186:A195 A196:A197 A198:A199 A200 A201 A202:A205 A206:A211 A212:A213 A214:A216 A217:A226 A227:A237 A238">
    <cfRule type="duplicateValues" dxfId="0" priority="3"/>
  </conditionalFormatting>
  <conditionalFormatting sqref="A48:A63 A64:A76 A77:A97 A98:A105 A106:A110 A111:A113 A114:A147 A148:A151 A152:A155 A156:A165 A166:A169 A170:A185 A186:A195 A196:A197 A198:A199 A200 A201 A202:A205">
    <cfRule type="duplicateValues" dxfId="0" priority="2"/>
  </conditionalFormatting>
  <conditionalFormatting sqref="A48:A63 A64:A76 A77:A97 A98:A105 A106:A110 A111:A113 A114:A147 A148:A151 A152:A155 A156:A165 A166:A169 A170:A185 A186:A195 A196:A197 A198:A199 A200 A201">
    <cfRule type="duplicateValues" dxfId="0" priority="1"/>
  </conditionalFormatting>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7"/>
  <sheetViews>
    <sheetView workbookViewId="0">
      <selection activeCell="A56" sqref="A56"/>
    </sheetView>
  </sheetViews>
  <sheetFormatPr defaultColWidth="8.89166666666667" defaultRowHeight="13.5" outlineLevelCol="4"/>
  <cols>
    <col min="1" max="1" width="54.6666666666667" customWidth="1"/>
    <col min="2" max="2" width="51.2333333333333" customWidth="1"/>
  </cols>
  <sheetData>
    <row r="1" spans="1:5">
      <c r="A1">
        <v>1</v>
      </c>
      <c r="B1">
        <v>2</v>
      </c>
      <c r="C1">
        <v>3</v>
      </c>
    </row>
    <row r="2" spans="1:5">
      <c r="A2" t="s">
        <v>2332</v>
      </c>
      <c r="E2" t="s">
        <v>1976</v>
      </c>
    </row>
    <row r="3" spans="1:5">
      <c r="A3" t="s">
        <v>2332</v>
      </c>
      <c r="E3" t="s">
        <v>1978</v>
      </c>
    </row>
    <row r="4" spans="1:5">
      <c r="A4" t="s">
        <v>2334</v>
      </c>
      <c r="E4" t="s">
        <v>2038</v>
      </c>
    </row>
    <row r="5" spans="1:5">
      <c r="A5" t="s">
        <v>2328</v>
      </c>
      <c r="E5" t="s">
        <v>2068</v>
      </c>
    </row>
    <row r="6" spans="1:5">
      <c r="A6" t="s">
        <v>2068</v>
      </c>
      <c r="E6" t="s">
        <v>2283</v>
      </c>
    </row>
    <row r="7" spans="1:5">
      <c r="A7" t="s">
        <v>2360</v>
      </c>
      <c r="E7" t="s">
        <v>2285</v>
      </c>
    </row>
    <row r="8" spans="1:5">
      <c r="A8" t="s">
        <v>2527</v>
      </c>
      <c r="E8" t="s">
        <v>2328</v>
      </c>
    </row>
    <row r="9" spans="1:5">
      <c r="A9" t="s">
        <v>1976</v>
      </c>
      <c r="E9" t="s">
        <v>2332</v>
      </c>
    </row>
    <row r="10" spans="1:5">
      <c r="A10" t="s">
        <v>2283</v>
      </c>
      <c r="E10" t="s">
        <v>2334</v>
      </c>
    </row>
    <row r="11" spans="1:5">
      <c r="A11" t="s">
        <v>2543</v>
      </c>
      <c r="E11" t="s">
        <v>2338</v>
      </c>
    </row>
    <row r="12" spans="1:5">
      <c r="A12" t="s">
        <v>2038</v>
      </c>
      <c r="E12" t="s">
        <v>2348</v>
      </c>
    </row>
    <row r="13" spans="1:5">
      <c r="A13" t="s">
        <v>2348</v>
      </c>
      <c r="E13" t="s">
        <v>2353</v>
      </c>
    </row>
    <row r="14" spans="1:5">
      <c r="A14" t="s">
        <v>2355</v>
      </c>
      <c r="E14" t="s">
        <v>2355</v>
      </c>
    </row>
    <row r="15" spans="1:5">
      <c r="A15" t="s">
        <v>2343</v>
      </c>
      <c r="E15" t="s">
        <v>2360</v>
      </c>
    </row>
    <row r="16" spans="1:5">
      <c r="A16" t="s">
        <v>2338</v>
      </c>
      <c r="E16" t="s">
        <v>2375</v>
      </c>
    </row>
    <row r="17" spans="1:5">
      <c r="A17" t="s">
        <v>2353</v>
      </c>
      <c r="E17" t="s">
        <v>2387</v>
      </c>
    </row>
    <row r="18" spans="1:5">
      <c r="A18" t="s">
        <v>2387</v>
      </c>
      <c r="E18" t="s">
        <v>2450</v>
      </c>
    </row>
    <row r="19" spans="1:5">
      <c r="A19" t="s">
        <v>2285</v>
      </c>
      <c r="E19" t="s">
        <v>2527</v>
      </c>
    </row>
    <row r="20" spans="1:5">
      <c r="A20" t="s">
        <v>2353</v>
      </c>
      <c r="E20" t="s">
        <v>2543</v>
      </c>
    </row>
    <row r="21" spans="1:5">
      <c r="A21" t="s">
        <v>2387</v>
      </c>
      <c r="E21" t="s">
        <v>2581</v>
      </c>
    </row>
    <row r="22" spans="1:5">
      <c r="A22" t="s">
        <v>2285</v>
      </c>
    </row>
    <row r="35" spans="1:2">
      <c r="A35" s="4" t="s">
        <v>1748</v>
      </c>
      <c r="B35" s="5" t="s">
        <v>2208</v>
      </c>
    </row>
    <row r="36" spans="1:2">
      <c r="A36" s="4" t="s">
        <v>1978</v>
      </c>
      <c r="B36" t="s">
        <v>2312</v>
      </c>
    </row>
    <row r="37" spans="1:2">
      <c r="A37" s="4" t="s">
        <v>2019</v>
      </c>
      <c r="B37" t="s">
        <v>2418</v>
      </c>
    </row>
    <row r="38" spans="1:2">
      <c r="A38" s="4" t="s">
        <v>2027</v>
      </c>
      <c r="B38" t="s">
        <v>2355</v>
      </c>
    </row>
    <row r="39" spans="1:2">
      <c r="A39" s="4" t="s">
        <v>2031</v>
      </c>
      <c r="B39" t="s">
        <v>2437</v>
      </c>
    </row>
    <row r="40" spans="1:2">
      <c r="A40" s="4" t="s">
        <v>2038</v>
      </c>
      <c r="B40" t="s">
        <v>2348</v>
      </c>
    </row>
    <row r="41" spans="1:2">
      <c r="A41" s="4" t="s">
        <v>2044</v>
      </c>
      <c r="B41" t="s">
        <v>2338</v>
      </c>
    </row>
    <row r="42" spans="1:2">
      <c r="A42" s="4" t="s">
        <v>2050</v>
      </c>
      <c r="B42" t="s">
        <v>2343</v>
      </c>
    </row>
    <row r="43" spans="1:2">
      <c r="A43" s="4" t="s">
        <v>2054</v>
      </c>
      <c r="B43" t="s">
        <v>2353</v>
      </c>
    </row>
    <row r="44" spans="1:2">
      <c r="A44" s="4" t="s">
        <v>2064</v>
      </c>
      <c r="B44" t="s">
        <v>2179</v>
      </c>
    </row>
    <row r="45" spans="1:2">
      <c r="A45" s="4" t="s">
        <v>2068</v>
      </c>
      <c r="B45" t="s">
        <v>2139</v>
      </c>
    </row>
    <row r="46" spans="1:2">
      <c r="A46" s="6" t="s">
        <v>2074</v>
      </c>
      <c r="B46" t="s">
        <v>2146</v>
      </c>
    </row>
    <row r="47" spans="1:2">
      <c r="A47" s="4" t="s">
        <v>2079</v>
      </c>
      <c r="B47" t="s">
        <v>2149</v>
      </c>
    </row>
    <row r="48" spans="1:2">
      <c r="A48" s="4" t="s">
        <v>2086</v>
      </c>
      <c r="B48" t="s">
        <v>2285</v>
      </c>
    </row>
    <row r="49" spans="1:2">
      <c r="A49" s="4" t="s">
        <v>2094</v>
      </c>
      <c r="B49" s="5" t="s">
        <v>2898</v>
      </c>
    </row>
    <row r="50" spans="1:2">
      <c r="A50" s="4" t="s">
        <v>2099</v>
      </c>
      <c r="B50" t="s">
        <v>2166</v>
      </c>
    </row>
    <row r="51" spans="1:2">
      <c r="A51" s="4" t="s">
        <v>2104</v>
      </c>
      <c r="B51" t="s">
        <v>2161</v>
      </c>
    </row>
    <row r="52" spans="1:2">
      <c r="A52" s="6" t="s">
        <v>2109</v>
      </c>
      <c r="B52" t="s">
        <v>2171</v>
      </c>
    </row>
    <row r="53" spans="1:2">
      <c r="A53" s="6" t="s">
        <v>2114</v>
      </c>
      <c r="B53" s="5" t="s">
        <v>2899</v>
      </c>
    </row>
    <row r="54" spans="1:2">
      <c r="A54" s="4" t="s">
        <v>2119</v>
      </c>
      <c r="B54" t="s">
        <v>2900</v>
      </c>
    </row>
    <row r="55" spans="1:2">
      <c r="A55" s="6" t="s">
        <v>2124</v>
      </c>
      <c r="B55" t="s">
        <v>2038</v>
      </c>
    </row>
    <row r="56" spans="1:2">
      <c r="A56" s="4" t="s">
        <v>2129</v>
      </c>
      <c r="B56" t="s">
        <v>2901</v>
      </c>
    </row>
    <row r="57" spans="1:2">
      <c r="A57" s="6" t="s">
        <v>2133</v>
      </c>
      <c r="B57" t="s">
        <v>2902</v>
      </c>
    </row>
    <row r="58" spans="1:2">
      <c r="A58" s="6" t="s">
        <v>2136</v>
      </c>
      <c r="B58" s="5" t="s">
        <v>2903</v>
      </c>
    </row>
    <row r="59" spans="1:2">
      <c r="A59" s="4" t="s">
        <v>2139</v>
      </c>
      <c r="B59" s="5" t="s">
        <v>2904</v>
      </c>
    </row>
    <row r="60" spans="1:2">
      <c r="A60" s="4" t="s">
        <v>2146</v>
      </c>
      <c r="B60" t="s">
        <v>2905</v>
      </c>
    </row>
    <row r="61" spans="1:2">
      <c r="A61" s="4" t="s">
        <v>2149</v>
      </c>
      <c r="B61" t="s">
        <v>2906</v>
      </c>
    </row>
    <row r="62" spans="1:2">
      <c r="A62" s="6" t="s">
        <v>2152</v>
      </c>
      <c r="B62" t="s">
        <v>2907</v>
      </c>
    </row>
    <row r="63" spans="1:2">
      <c r="A63" s="6" t="s">
        <v>2156</v>
      </c>
      <c r="B63" t="s">
        <v>2099</v>
      </c>
    </row>
    <row r="64" spans="1:2">
      <c r="A64" s="4" t="s">
        <v>2161</v>
      </c>
      <c r="B64" t="s">
        <v>2094</v>
      </c>
    </row>
    <row r="65" spans="1:2">
      <c r="A65" s="4" t="s">
        <v>2166</v>
      </c>
      <c r="B65" t="s">
        <v>2104</v>
      </c>
    </row>
    <row r="66" spans="1:2">
      <c r="A66" s="4" t="s">
        <v>2171</v>
      </c>
      <c r="B66" t="s">
        <v>2908</v>
      </c>
    </row>
    <row r="67" spans="1:2">
      <c r="A67" s="4" t="s">
        <v>2179</v>
      </c>
      <c r="B67" t="s">
        <v>2909</v>
      </c>
    </row>
    <row r="68" spans="1:2">
      <c r="A68" s="6" t="s">
        <v>2191</v>
      </c>
      <c r="B68" t="s">
        <v>2370</v>
      </c>
    </row>
    <row r="69" spans="1:2">
      <c r="A69" s="4" t="s">
        <v>2244</v>
      </c>
      <c r="B69" t="s">
        <v>2910</v>
      </c>
    </row>
    <row r="70" spans="1:2">
      <c r="A70" s="4" t="s">
        <v>2248</v>
      </c>
      <c r="B70" t="s">
        <v>2248</v>
      </c>
    </row>
    <row r="71" spans="1:2">
      <c r="A71" s="4" t="s">
        <v>2257</v>
      </c>
      <c r="B71" t="s">
        <v>2334</v>
      </c>
    </row>
    <row r="72" spans="1:2">
      <c r="A72" s="4" t="s">
        <v>2268</v>
      </c>
      <c r="B72" t="s">
        <v>2911</v>
      </c>
    </row>
    <row r="73" spans="1:2">
      <c r="A73" s="4" t="s">
        <v>2275</v>
      </c>
      <c r="B73" t="s">
        <v>2912</v>
      </c>
    </row>
    <row r="74" spans="1:2">
      <c r="A74" s="4" t="s">
        <v>2283</v>
      </c>
      <c r="B74" t="s">
        <v>2328</v>
      </c>
    </row>
    <row r="75" spans="1:2">
      <c r="A75" s="4" t="s">
        <v>2285</v>
      </c>
      <c r="B75" s="5" t="s">
        <v>2913</v>
      </c>
    </row>
    <row r="76" spans="1:2">
      <c r="A76" s="4" t="s">
        <v>2312</v>
      </c>
      <c r="B76" s="5" t="s">
        <v>2914</v>
      </c>
    </row>
    <row r="77" spans="1:2">
      <c r="A77" s="4" t="s">
        <v>2318</v>
      </c>
      <c r="B77" s="5" t="s">
        <v>2915</v>
      </c>
    </row>
    <row r="78" spans="1:2">
      <c r="A78" s="6" t="s">
        <v>2323</v>
      </c>
      <c r="B78" t="s">
        <v>2119</v>
      </c>
    </row>
    <row r="79" spans="1:2">
      <c r="A79" s="4" t="s">
        <v>2328</v>
      </c>
      <c r="B79" s="5" t="s">
        <v>2916</v>
      </c>
    </row>
    <row r="80" spans="1:2">
      <c r="A80" s="4" t="s">
        <v>2332</v>
      </c>
      <c r="B80" t="s">
        <v>2129</v>
      </c>
    </row>
    <row r="81" spans="1:2">
      <c r="A81" s="4" t="s">
        <v>2334</v>
      </c>
      <c r="B81" t="s">
        <v>2917</v>
      </c>
    </row>
    <row r="82" spans="1:2">
      <c r="A82" s="4" t="s">
        <v>2338</v>
      </c>
      <c r="B82" t="s">
        <v>2918</v>
      </c>
    </row>
    <row r="83" spans="1:2">
      <c r="A83" s="4" t="s">
        <v>2343</v>
      </c>
      <c r="B83" t="s">
        <v>2219</v>
      </c>
    </row>
    <row r="84" spans="1:2">
      <c r="A84" s="4" t="s">
        <v>2348</v>
      </c>
      <c r="B84" t="s">
        <v>2919</v>
      </c>
    </row>
    <row r="85" spans="1:2">
      <c r="A85" s="4" t="s">
        <v>2353</v>
      </c>
      <c r="B85" s="5" t="s">
        <v>2920</v>
      </c>
    </row>
    <row r="86" spans="1:2">
      <c r="A86" s="4" t="s">
        <v>2355</v>
      </c>
      <c r="B86" t="s">
        <v>2921</v>
      </c>
    </row>
    <row r="87" spans="1:2">
      <c r="A87" s="4" t="s">
        <v>2360</v>
      </c>
      <c r="B87" s="5" t="s">
        <v>2922</v>
      </c>
    </row>
    <row r="88" spans="1:2">
      <c r="A88" s="4" t="s">
        <v>2370</v>
      </c>
      <c r="B88" t="s">
        <v>2044</v>
      </c>
    </row>
    <row r="89" spans="1:2">
      <c r="A89" s="4" t="s">
        <v>2375</v>
      </c>
      <c r="B89" t="s">
        <v>2283</v>
      </c>
    </row>
    <row r="90" spans="1:2">
      <c r="A90" s="6" t="s">
        <v>2378</v>
      </c>
      <c r="B90" t="s">
        <v>2923</v>
      </c>
    </row>
    <row r="91" spans="1:2">
      <c r="A91" s="4" t="s">
        <v>2382</v>
      </c>
      <c r="B91" t="s">
        <v>2027</v>
      </c>
    </row>
    <row r="92" spans="1:2">
      <c r="A92" s="4" t="s">
        <v>2387</v>
      </c>
      <c r="B92" t="s">
        <v>2031</v>
      </c>
    </row>
    <row r="93" spans="1:2">
      <c r="A93" s="4" t="s">
        <v>2415</v>
      </c>
      <c r="B93" t="s">
        <v>2257</v>
      </c>
    </row>
    <row r="94" spans="1:2">
      <c r="A94" s="4" t="s">
        <v>2418</v>
      </c>
      <c r="B94" t="s">
        <v>2387</v>
      </c>
    </row>
    <row r="95" spans="1:2">
      <c r="A95" s="4" t="s">
        <v>2433</v>
      </c>
      <c r="B95" t="s">
        <v>2924</v>
      </c>
    </row>
    <row r="96" spans="1:2">
      <c r="A96" s="4" t="s">
        <v>2437</v>
      </c>
      <c r="B96" t="s">
        <v>2464</v>
      </c>
    </row>
    <row r="97" spans="1:1">
      <c r="A97" s="4" t="s">
        <v>2491</v>
      </c>
    </row>
  </sheetData>
  <conditionalFormatting sqref="E$1:E$1048576 A1:A34 A98:A1048576">
    <cfRule type="duplicateValues" dxfId="0" priority="2"/>
  </conditionalFormatting>
  <conditionalFormatting sqref="A35:B97">
    <cfRule type="duplicateValues" dxfId="0" priority="1"/>
  </conditionalFormatting>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5"/>
  <sheetViews>
    <sheetView workbookViewId="0">
      <selection activeCell="J11" sqref="J11"/>
    </sheetView>
  </sheetViews>
  <sheetFormatPr defaultColWidth="8.89166666666667" defaultRowHeight="13.5"/>
  <cols>
    <col min="1" max="1" width="74.8916666666667" customWidth="1"/>
  </cols>
  <sheetData>
    <row r="1" spans="1:10">
      <c r="A1" s="1" t="s">
        <v>1714</v>
      </c>
    </row>
    <row r="2" spans="1:10">
      <c r="A2" s="1" t="s">
        <v>1721</v>
      </c>
    </row>
    <row r="3" spans="1:10">
      <c r="A3" t="s">
        <v>1727</v>
      </c>
    </row>
    <row r="4" spans="1:10">
      <c r="A4" t="s">
        <v>1731</v>
      </c>
    </row>
    <row r="5" spans="1:10">
      <c r="A5" t="s">
        <v>1736</v>
      </c>
    </row>
    <row r="6" spans="1:10">
      <c r="A6" t="s">
        <v>1740</v>
      </c>
    </row>
    <row r="7" spans="1:10">
      <c r="A7" t="s">
        <v>2593</v>
      </c>
    </row>
    <row r="8" spans="1:10">
      <c r="A8" t="s">
        <v>1744</v>
      </c>
    </row>
    <row r="9" spans="1:10">
      <c r="A9" t="s">
        <v>2594</v>
      </c>
    </row>
    <row r="10" spans="1:10">
      <c r="A10" t="s">
        <v>2596</v>
      </c>
      <c r="J10">
        <f>190+35-19</f>
        <v>206</v>
      </c>
    </row>
    <row r="11" spans="1:10">
      <c r="A11" t="s">
        <v>1845</v>
      </c>
    </row>
    <row r="12" spans="1:10">
      <c r="A12" t="s">
        <v>1848</v>
      </c>
    </row>
    <row r="13" spans="1:10">
      <c r="A13" t="s">
        <v>1851</v>
      </c>
    </row>
    <row r="14" spans="1:10">
      <c r="A14" t="s">
        <v>1854</v>
      </c>
    </row>
    <row r="15" spans="1:10">
      <c r="A15" t="s">
        <v>2602</v>
      </c>
    </row>
    <row r="16" spans="1:10">
      <c r="A16" t="s">
        <v>1857</v>
      </c>
    </row>
    <row r="17" spans="1:1">
      <c r="A17" t="s">
        <v>1860</v>
      </c>
    </row>
    <row r="18" spans="1:1">
      <c r="A18" t="s">
        <v>1863</v>
      </c>
    </row>
    <row r="19" spans="1:1">
      <c r="A19" t="s">
        <v>1867</v>
      </c>
    </row>
    <row r="20" spans="1:1">
      <c r="A20" t="s">
        <v>1870</v>
      </c>
    </row>
    <row r="21" spans="1:1">
      <c r="A21" t="s">
        <v>1872</v>
      </c>
    </row>
    <row r="22" spans="1:1">
      <c r="A22" t="s">
        <v>1874</v>
      </c>
    </row>
    <row r="23" spans="1:1">
      <c r="A23" t="s">
        <v>1878</v>
      </c>
    </row>
    <row r="24" spans="1:1">
      <c r="A24" t="s">
        <v>1883</v>
      </c>
    </row>
    <row r="25" spans="1:1">
      <c r="A25" t="s">
        <v>1886</v>
      </c>
    </row>
    <row r="26" spans="1:1">
      <c r="A26" t="s">
        <v>2603</v>
      </c>
    </row>
    <row r="27" spans="1:1">
      <c r="A27" t="s">
        <v>1890</v>
      </c>
    </row>
    <row r="28" spans="1:1">
      <c r="A28" t="s">
        <v>1894</v>
      </c>
    </row>
    <row r="29" spans="1:1">
      <c r="A29" t="s">
        <v>1897</v>
      </c>
    </row>
    <row r="30" spans="1:1">
      <c r="A30" t="s">
        <v>1922</v>
      </c>
    </row>
    <row r="31" spans="1:1">
      <c r="A31" t="s">
        <v>1926</v>
      </c>
    </row>
    <row r="32" spans="1:1">
      <c r="A32" t="s">
        <v>2604</v>
      </c>
    </row>
    <row r="33" spans="1:1">
      <c r="A33" t="s">
        <v>1929</v>
      </c>
    </row>
    <row r="34" spans="1:1">
      <c r="A34" t="s">
        <v>1933</v>
      </c>
    </row>
    <row r="35" spans="1:1">
      <c r="A35" t="s">
        <v>1937</v>
      </c>
    </row>
    <row r="36" spans="1:1">
      <c r="A36" t="s">
        <v>1941</v>
      </c>
    </row>
    <row r="37" spans="1:1">
      <c r="A37" t="s">
        <v>1944</v>
      </c>
    </row>
    <row r="38" spans="1:1">
      <c r="A38" t="s">
        <v>1946</v>
      </c>
    </row>
    <row r="39" spans="1:1">
      <c r="A39" t="s">
        <v>1976</v>
      </c>
    </row>
    <row r="40" spans="1:1">
      <c r="A40" t="s">
        <v>1978</v>
      </c>
    </row>
    <row r="41" spans="1:1">
      <c r="A41" t="s">
        <v>1987</v>
      </c>
    </row>
    <row r="42" spans="1:1">
      <c r="A42" t="s">
        <v>2014</v>
      </c>
    </row>
    <row r="43" spans="1:1">
      <c r="A43" t="s">
        <v>1976</v>
      </c>
    </row>
    <row r="44" spans="1:1">
      <c r="A44" t="s">
        <v>2019</v>
      </c>
    </row>
    <row r="45" spans="1:1">
      <c r="A45" t="s">
        <v>2027</v>
      </c>
    </row>
    <row r="46" spans="1:1">
      <c r="A46" t="s">
        <v>2031</v>
      </c>
    </row>
    <row r="47" spans="1:1">
      <c r="A47" t="s">
        <v>2036</v>
      </c>
    </row>
    <row r="48" spans="1:1">
      <c r="A48" t="s">
        <v>2038</v>
      </c>
    </row>
    <row r="49" spans="1:1">
      <c r="A49" t="s">
        <v>2044</v>
      </c>
    </row>
    <row r="50" spans="1:1">
      <c r="A50" t="s">
        <v>2047</v>
      </c>
    </row>
    <row r="51" spans="1:1">
      <c r="A51" t="s">
        <v>2050</v>
      </c>
    </row>
    <row r="52" spans="1:1">
      <c r="A52" t="s">
        <v>2054</v>
      </c>
    </row>
    <row r="53" spans="1:1">
      <c r="A53" t="s">
        <v>2059</v>
      </c>
    </row>
    <row r="54" spans="1:1">
      <c r="A54" t="s">
        <v>2064</v>
      </c>
    </row>
    <row r="55" spans="1:1">
      <c r="A55" t="s">
        <v>2068</v>
      </c>
    </row>
    <row r="56" spans="1:1">
      <c r="A56" t="s">
        <v>2074</v>
      </c>
    </row>
    <row r="57" spans="1:1">
      <c r="A57" t="s">
        <v>2079</v>
      </c>
    </row>
    <row r="58" spans="1:1">
      <c r="A58" t="s">
        <v>2084</v>
      </c>
    </row>
    <row r="59" spans="1:1">
      <c r="A59" t="s">
        <v>2086</v>
      </c>
    </row>
    <row r="60" spans="1:1">
      <c r="A60" t="s">
        <v>2092</v>
      </c>
    </row>
    <row r="61" spans="1:1">
      <c r="A61" t="s">
        <v>2094</v>
      </c>
    </row>
    <row r="62" spans="1:1">
      <c r="A62" t="s">
        <v>2099</v>
      </c>
    </row>
    <row r="63" spans="1:1">
      <c r="A63" t="s">
        <v>2104</v>
      </c>
    </row>
    <row r="64" spans="1:1">
      <c r="A64" t="s">
        <v>2109</v>
      </c>
    </row>
    <row r="65" spans="1:1">
      <c r="A65" t="s">
        <v>2114</v>
      </c>
    </row>
    <row r="66" spans="1:1">
      <c r="A66" t="s">
        <v>2119</v>
      </c>
    </row>
    <row r="67" spans="1:1">
      <c r="A67" t="s">
        <v>2124</v>
      </c>
    </row>
    <row r="68" spans="1:1">
      <c r="A68" t="s">
        <v>2129</v>
      </c>
    </row>
    <row r="69" spans="1:1">
      <c r="A69" t="s">
        <v>2133</v>
      </c>
    </row>
    <row r="70" spans="1:1">
      <c r="A70" t="s">
        <v>2136</v>
      </c>
    </row>
    <row r="71" spans="1:1">
      <c r="A71" t="s">
        <v>2139</v>
      </c>
    </row>
    <row r="72" spans="1:1">
      <c r="A72" t="s">
        <v>2146</v>
      </c>
    </row>
    <row r="73" spans="1:1">
      <c r="A73" t="s">
        <v>2149</v>
      </c>
    </row>
    <row r="74" spans="1:1">
      <c r="A74" t="s">
        <v>2152</v>
      </c>
    </row>
    <row r="75" spans="1:1">
      <c r="A75" t="s">
        <v>2156</v>
      </c>
    </row>
    <row r="76" spans="1:1">
      <c r="A76" t="s">
        <v>2925</v>
      </c>
    </row>
    <row r="77" spans="1:1">
      <c r="A77" t="s">
        <v>2166</v>
      </c>
    </row>
    <row r="78" spans="1:1">
      <c r="A78" t="s">
        <v>2171</v>
      </c>
    </row>
    <row r="79" spans="1:1">
      <c r="A79" t="s">
        <v>2176</v>
      </c>
    </row>
    <row r="80" spans="1:1">
      <c r="A80" t="s">
        <v>2179</v>
      </c>
    </row>
    <row r="81" spans="1:1">
      <c r="A81" t="s">
        <v>1978</v>
      </c>
    </row>
    <row r="82" spans="1:1">
      <c r="A82" t="s">
        <v>2185</v>
      </c>
    </row>
    <row r="83" spans="1:1">
      <c r="A83" t="s">
        <v>2187</v>
      </c>
    </row>
    <row r="84" spans="1:1">
      <c r="A84" t="s">
        <v>2189</v>
      </c>
    </row>
    <row r="85" spans="1:1">
      <c r="A85" t="s">
        <v>2191</v>
      </c>
    </row>
    <row r="86" spans="1:1">
      <c r="A86" t="s">
        <v>2244</v>
      </c>
    </row>
    <row r="87" spans="1:1">
      <c r="A87" t="s">
        <v>2246</v>
      </c>
    </row>
    <row r="88" spans="1:1">
      <c r="A88" t="s">
        <v>2248</v>
      </c>
    </row>
    <row r="89" spans="1:1">
      <c r="A89" t="s">
        <v>2252</v>
      </c>
    </row>
    <row r="90" spans="1:1">
      <c r="A90" t="s">
        <v>2254</v>
      </c>
    </row>
    <row r="91" spans="1:1">
      <c r="A91" t="s">
        <v>2257</v>
      </c>
    </row>
    <row r="92" spans="1:1">
      <c r="A92" t="s">
        <v>2261</v>
      </c>
    </row>
    <row r="93" spans="1:1">
      <c r="A93" t="s">
        <v>2263</v>
      </c>
    </row>
    <row r="94" spans="1:1">
      <c r="A94" t="s">
        <v>2268</v>
      </c>
    </row>
    <row r="95" spans="1:1">
      <c r="A95" t="s">
        <v>2275</v>
      </c>
    </row>
    <row r="96" spans="1:1">
      <c r="A96" t="s">
        <v>2068</v>
      </c>
    </row>
    <row r="97" spans="1:1">
      <c r="A97" t="s">
        <v>2607</v>
      </c>
    </row>
    <row r="98" spans="1:1">
      <c r="A98" t="s">
        <v>2283</v>
      </c>
    </row>
    <row r="99" spans="1:1">
      <c r="A99" t="s">
        <v>2285</v>
      </c>
    </row>
    <row r="100" spans="1:1">
      <c r="A100" t="s">
        <v>2288</v>
      </c>
    </row>
    <row r="101" spans="1:1">
      <c r="A101" t="s">
        <v>2290</v>
      </c>
    </row>
    <row r="102" spans="1:1">
      <c r="A102" t="s">
        <v>2304</v>
      </c>
    </row>
    <row r="103" spans="1:1">
      <c r="A103" t="s">
        <v>2307</v>
      </c>
    </row>
    <row r="104" spans="1:1">
      <c r="A104" t="s">
        <v>2310</v>
      </c>
    </row>
    <row r="105" spans="1:1">
      <c r="A105" t="s">
        <v>2312</v>
      </c>
    </row>
    <row r="106" spans="1:1">
      <c r="A106" t="s">
        <v>2316</v>
      </c>
    </row>
    <row r="107" spans="1:1">
      <c r="A107" t="s">
        <v>2318</v>
      </c>
    </row>
    <row r="108" spans="1:1">
      <c r="A108" t="s">
        <v>2323</v>
      </c>
    </row>
    <row r="109" spans="1:1">
      <c r="A109" t="s">
        <v>2328</v>
      </c>
    </row>
    <row r="110" spans="1:1">
      <c r="A110" t="s">
        <v>2332</v>
      </c>
    </row>
    <row r="111" spans="1:1">
      <c r="A111" t="s">
        <v>2334</v>
      </c>
    </row>
    <row r="112" spans="1:1">
      <c r="A112" t="s">
        <v>2338</v>
      </c>
    </row>
    <row r="113" spans="1:1">
      <c r="A113" t="s">
        <v>2343</v>
      </c>
    </row>
    <row r="114" spans="1:1">
      <c r="A114" t="s">
        <v>2348</v>
      </c>
    </row>
    <row r="115" spans="1:1">
      <c r="A115" t="s">
        <v>2353</v>
      </c>
    </row>
    <row r="116" spans="1:1">
      <c r="A116" t="s">
        <v>2355</v>
      </c>
    </row>
    <row r="117" spans="1:1">
      <c r="A117" t="s">
        <v>2360</v>
      </c>
    </row>
    <row r="118" spans="1:1">
      <c r="A118" t="s">
        <v>2285</v>
      </c>
    </row>
    <row r="119" spans="1:1">
      <c r="A119" t="s">
        <v>2370</v>
      </c>
    </row>
    <row r="120" spans="1:1">
      <c r="A120" t="s">
        <v>2373</v>
      </c>
    </row>
    <row r="121" spans="1:1">
      <c r="A121" t="s">
        <v>2375</v>
      </c>
    </row>
    <row r="122" spans="1:1">
      <c r="A122" t="s">
        <v>2378</v>
      </c>
    </row>
    <row r="123" spans="1:1">
      <c r="A123" t="s">
        <v>2382</v>
      </c>
    </row>
    <row r="124" spans="1:1">
      <c r="A124" t="s">
        <v>2385</v>
      </c>
    </row>
    <row r="125" spans="1:1">
      <c r="A125" t="s">
        <v>2387</v>
      </c>
    </row>
    <row r="126" spans="1:1">
      <c r="A126" t="s">
        <v>2390</v>
      </c>
    </row>
    <row r="127" spans="1:1">
      <c r="A127" t="s">
        <v>2392</v>
      </c>
    </row>
    <row r="128" spans="1:1">
      <c r="A128" t="s">
        <v>2395</v>
      </c>
    </row>
    <row r="129" spans="1:1">
      <c r="A129" t="s">
        <v>2355</v>
      </c>
    </row>
    <row r="130" spans="1:1">
      <c r="A130" t="s">
        <v>2348</v>
      </c>
    </row>
    <row r="131" spans="1:1">
      <c r="A131" t="s">
        <v>2338</v>
      </c>
    </row>
    <row r="132" spans="1:1">
      <c r="A132" t="s">
        <v>2343</v>
      </c>
    </row>
    <row r="133" spans="1:1">
      <c r="A133" t="s">
        <v>2038</v>
      </c>
    </row>
    <row r="134" spans="1:1">
      <c r="A134" t="s">
        <v>2415</v>
      </c>
    </row>
    <row r="135" spans="1:1">
      <c r="A135" t="s">
        <v>2418</v>
      </c>
    </row>
    <row r="136" spans="1:1">
      <c r="A136" t="s">
        <v>2360</v>
      </c>
    </row>
    <row r="137" spans="1:1">
      <c r="A137" t="s">
        <v>2334</v>
      </c>
    </row>
    <row r="138" spans="1:1">
      <c r="A138" t="s">
        <v>2328</v>
      </c>
    </row>
    <row r="139" spans="1:1">
      <c r="A139" t="s">
        <v>2433</v>
      </c>
    </row>
    <row r="140" spans="1:1">
      <c r="A140" t="s">
        <v>2437</v>
      </c>
    </row>
    <row r="141" spans="1:1">
      <c r="A141" t="s">
        <v>2353</v>
      </c>
    </row>
    <row r="142" spans="1:1">
      <c r="A142" t="s">
        <v>2443</v>
      </c>
    </row>
    <row r="143" spans="1:1">
      <c r="A143" t="s">
        <v>2332</v>
      </c>
    </row>
    <row r="144" spans="1:1">
      <c r="A144" t="s">
        <v>2375</v>
      </c>
    </row>
    <row r="145" spans="1:1">
      <c r="A145" t="s">
        <v>2450</v>
      </c>
    </row>
    <row r="146" spans="1:1">
      <c r="A146" t="s">
        <v>2387</v>
      </c>
    </row>
    <row r="147" spans="1:1">
      <c r="A147" t="s">
        <v>2455</v>
      </c>
    </row>
    <row r="148" spans="1:1">
      <c r="A148" t="s">
        <v>2457</v>
      </c>
    </row>
    <row r="149" spans="1:1">
      <c r="A149" t="s">
        <v>2459</v>
      </c>
    </row>
    <row r="150" spans="1:1">
      <c r="A150" t="s">
        <v>2461</v>
      </c>
    </row>
    <row r="151" spans="1:1">
      <c r="A151" t="s">
        <v>2469</v>
      </c>
    </row>
    <row r="152" spans="1:1">
      <c r="A152" t="s">
        <v>2473</v>
      </c>
    </row>
    <row r="153" spans="1:1">
      <c r="A153" t="s">
        <v>2477</v>
      </c>
    </row>
    <row r="154" spans="1:1">
      <c r="A154" t="s">
        <v>2482</v>
      </c>
    </row>
    <row r="155" spans="1:1">
      <c r="A155" t="s">
        <v>2486</v>
      </c>
    </row>
    <row r="156" spans="1:1">
      <c r="A156" t="s">
        <v>2491</v>
      </c>
    </row>
    <row r="157" spans="1:1">
      <c r="A157" t="s">
        <v>2283</v>
      </c>
    </row>
    <row r="158" spans="1:1">
      <c r="A158" s="2" t="s">
        <v>2496</v>
      </c>
    </row>
    <row r="159" spans="1:1">
      <c r="A159" t="s">
        <v>2501</v>
      </c>
    </row>
    <row r="160" spans="1:1">
      <c r="A160" t="s">
        <v>2450</v>
      </c>
    </row>
    <row r="161" spans="1:1">
      <c r="A161" t="s">
        <v>2507</v>
      </c>
    </row>
    <row r="162" spans="1:1">
      <c r="A162" t="s">
        <v>2510</v>
      </c>
    </row>
    <row r="163" spans="1:1">
      <c r="A163" t="s">
        <v>2513</v>
      </c>
    </row>
    <row r="164" spans="1:1">
      <c r="A164" t="s">
        <v>2608</v>
      </c>
    </row>
    <row r="165" spans="1:1">
      <c r="A165" t="s">
        <v>2519</v>
      </c>
    </row>
    <row r="166" spans="1:1">
      <c r="A166" t="s">
        <v>2521</v>
      </c>
    </row>
    <row r="167" spans="1:1">
      <c r="A167" t="s">
        <v>2524</v>
      </c>
    </row>
    <row r="168" spans="1:1">
      <c r="A168" t="s">
        <v>2527</v>
      </c>
    </row>
    <row r="169" spans="1:1">
      <c r="A169" t="s">
        <v>2530</v>
      </c>
    </row>
    <row r="170" spans="1:1">
      <c r="A170" t="s">
        <v>2533</v>
      </c>
    </row>
    <row r="171" spans="1:1">
      <c r="A171" t="s">
        <v>2537</v>
      </c>
    </row>
    <row r="172" spans="1:1">
      <c r="A172" t="s">
        <v>2540</v>
      </c>
    </row>
    <row r="173" spans="1:1">
      <c r="A173" t="s">
        <v>2543</v>
      </c>
    </row>
    <row r="174" spans="1:1">
      <c r="A174" t="s">
        <v>2549</v>
      </c>
    </row>
    <row r="175" spans="1:1">
      <c r="A175" t="s">
        <v>2527</v>
      </c>
    </row>
    <row r="176" spans="1:1">
      <c r="A176" t="s">
        <v>2555</v>
      </c>
    </row>
    <row r="177" spans="1:1">
      <c r="A177" t="s">
        <v>2557</v>
      </c>
    </row>
    <row r="178" spans="1:1">
      <c r="A178" t="s">
        <v>2561</v>
      </c>
    </row>
    <row r="179" spans="1:1">
      <c r="A179" t="s">
        <v>2564</v>
      </c>
    </row>
    <row r="180" spans="1:1">
      <c r="A180" t="s">
        <v>1556</v>
      </c>
    </row>
    <row r="181" spans="1:1">
      <c r="A181" t="s">
        <v>2567</v>
      </c>
    </row>
    <row r="182" spans="1:1">
      <c r="A182" t="s">
        <v>2570</v>
      </c>
    </row>
    <row r="183" spans="1:1">
      <c r="A183" t="s">
        <v>2573</v>
      </c>
    </row>
    <row r="184" spans="1:1">
      <c r="A184" t="s">
        <v>2576</v>
      </c>
    </row>
    <row r="185" spans="1:1">
      <c r="A185" t="s">
        <v>2543</v>
      </c>
    </row>
    <row r="186" spans="1:1">
      <c r="A186" t="s">
        <v>2581</v>
      </c>
    </row>
    <row r="187" spans="1:1">
      <c r="A187" t="s">
        <v>2609</v>
      </c>
    </row>
    <row r="188" spans="1:1">
      <c r="A188" t="s">
        <v>2585</v>
      </c>
    </row>
    <row r="189" spans="1:1">
      <c r="A189" t="s">
        <v>2581</v>
      </c>
    </row>
    <row r="190" spans="1:1">
      <c r="A190" t="s">
        <v>2590</v>
      </c>
    </row>
    <row r="191" spans="1:1">
      <c r="A191" s="3" t="s">
        <v>1748</v>
      </c>
    </row>
    <row r="192" spans="1:1">
      <c r="A192" t="s">
        <v>1756</v>
      </c>
    </row>
    <row r="193" spans="1:1">
      <c r="A193" t="s">
        <v>1761</v>
      </c>
    </row>
    <row r="194" spans="1:1">
      <c r="A194" t="s">
        <v>1765</v>
      </c>
    </row>
    <row r="195" spans="1:1">
      <c r="A195" t="s">
        <v>1769</v>
      </c>
    </row>
    <row r="196" spans="1:1">
      <c r="A196" t="s">
        <v>1773</v>
      </c>
    </row>
    <row r="197" spans="1:1">
      <c r="A197" t="s">
        <v>1776</v>
      </c>
    </row>
    <row r="198" spans="1:1">
      <c r="A198" t="s">
        <v>1780</v>
      </c>
    </row>
    <row r="199" spans="1:1">
      <c r="A199" t="s">
        <v>1784</v>
      </c>
    </row>
    <row r="200" spans="1:1">
      <c r="A200" t="s">
        <v>2926</v>
      </c>
    </row>
    <row r="201" spans="1:1">
      <c r="A201" t="s">
        <v>1791</v>
      </c>
    </row>
    <row r="202" spans="1:1">
      <c r="A202" t="s">
        <v>1795</v>
      </c>
    </row>
    <row r="203" spans="1:1">
      <c r="A203" t="s">
        <v>1799</v>
      </c>
    </row>
    <row r="204" spans="1:1">
      <c r="A204" t="s">
        <v>1803</v>
      </c>
    </row>
    <row r="205" spans="1:1">
      <c r="A205" t="s">
        <v>1807</v>
      </c>
    </row>
    <row r="206" spans="1:1">
      <c r="A206" t="s">
        <v>1811</v>
      </c>
    </row>
    <row r="207" spans="1:1">
      <c r="A207" t="s">
        <v>2597</v>
      </c>
    </row>
    <row r="208" spans="1:1">
      <c r="A208" t="s">
        <v>1814</v>
      </c>
    </row>
    <row r="209" spans="1:1">
      <c r="A209" t="s">
        <v>1817</v>
      </c>
    </row>
    <row r="210" spans="1:1">
      <c r="A210" t="s">
        <v>1821</v>
      </c>
    </row>
    <row r="211" spans="1:1">
      <c r="A211" t="s">
        <v>2599</v>
      </c>
    </row>
    <row r="212" spans="1:1">
      <c r="A212" t="s">
        <v>1825</v>
      </c>
    </row>
    <row r="213" spans="1:1">
      <c r="A213" t="s">
        <v>1829</v>
      </c>
    </row>
    <row r="214" spans="1:1">
      <c r="A214" t="s">
        <v>2599</v>
      </c>
    </row>
    <row r="215" spans="1:1">
      <c r="A215" t="s">
        <v>1833</v>
      </c>
    </row>
    <row r="216" spans="1:1">
      <c r="A216" t="s">
        <v>1837</v>
      </c>
    </row>
    <row r="217" spans="1:1">
      <c r="A217" t="s">
        <v>1900</v>
      </c>
    </row>
    <row r="218" spans="1:1">
      <c r="A218" t="s">
        <v>1904</v>
      </c>
    </row>
    <row r="219" spans="1:1">
      <c r="A219" t="s">
        <v>1907</v>
      </c>
    </row>
    <row r="220" spans="1:1">
      <c r="A220" t="s">
        <v>1911</v>
      </c>
    </row>
    <row r="221" spans="1:1">
      <c r="A221" t="s">
        <v>1951</v>
      </c>
    </row>
    <row r="222" spans="1:1">
      <c r="A222" t="s">
        <v>1956</v>
      </c>
    </row>
    <row r="223" spans="1:1">
      <c r="A223" t="s">
        <v>1959</v>
      </c>
    </row>
    <row r="224" spans="1:1">
      <c r="A224" t="s">
        <v>1962</v>
      </c>
    </row>
    <row r="225" spans="1:1">
      <c r="A225" t="s">
        <v>1966</v>
      </c>
    </row>
  </sheetData>
  <autoFilter xmlns:etc="http://www.wps.cn/officeDocument/2017/etCustomData" ref="A1:A225" etc:filterBottomFollowUsedRange="0">
    <extLst/>
  </autoFilter>
  <conditionalFormatting sqref="A1:A225">
    <cfRule type="duplicateValues" dxfId="0" priority="4"/>
  </conditionalFormatting>
  <conditionalFormatting sqref="A1:A205">
    <cfRule type="duplicateValues" dxfId="0" priority="3"/>
  </conditionalFormatting>
  <conditionalFormatting sqref="A1:A199">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帮扶项目确权表</vt:lpstr>
      <vt:lpstr>帮扶产业确权表按乡镇</vt:lpstr>
      <vt:lpstr>帮扶项目确权表按乡镇</vt:lpstr>
      <vt:lpstr>八一镇</vt:lpstr>
      <vt:lpstr>百巴镇</vt:lpstr>
      <vt:lpstr>布久乡</vt:lpstr>
      <vt:lpstr>创投公司</vt:lpstr>
      <vt:lpstr>更章乡</vt:lpstr>
      <vt:lpstr>林芝镇</vt:lpstr>
      <vt:lpstr>米瑞乡</vt:lpstr>
      <vt:lpstr>鲁朗镇</vt:lpstr>
      <vt:lpstr>其他</vt:lpstr>
      <vt:lpstr>个体户及专合社</vt:lpstr>
      <vt:lpstr>帮扶项目确权问题汇总表</vt:lpstr>
      <vt:lpstr>非帮扶项目</vt:lpstr>
      <vt:lpstr>资料获取情况</vt:lpstr>
      <vt:lpstr>原有表格</vt:lpstr>
      <vt:lpstr>Sheet2</vt:lpstr>
      <vt:lpstr>Sheet3</vt:lpstr>
      <vt:lpstr>原有表格2</vt:lpstr>
      <vt:lpstr>Sheet7</vt:lpstr>
      <vt:lpstr>差异原因</vt:lpstr>
      <vt:lpstr>Sheet4</vt:lpstr>
      <vt:lpstr>Sheet6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hmq</cp:lastModifiedBy>
  <dcterms:created xsi:type="dcterms:W3CDTF">2025-04-26T06:08:00Z</dcterms:created>
  <dcterms:modified xsi:type="dcterms:W3CDTF">2026-10-16T02:29:53Z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A11077D246D24000BD7B6530844D3819_13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